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0496" windowHeight="7152" activeTab="0"/>
  </bookViews>
  <sheets>
    <sheet name="Ban&amp;Mua Lai_Lich trinh ko VAT" sheetId="1" r:id="rId1"/>
    <sheet name="Ban&amp;Mua Lai_Lich trinh co VAT" sheetId="2" r:id="rId2"/>
    <sheet name="HD 3 ben_Lich trinh ko VAT" sheetId="3" r:id="rId3"/>
    <sheet name="HD 3 ben_Lich trinh co VAT" sheetId="4" r:id="rId4"/>
  </sheets>
  <definedNames>
    <definedName name="_xlnm.Print_Area" localSheetId="1">'Ban&amp;Mua Lai_Lich trinh co VAT'!$A$1:$E$92</definedName>
    <definedName name="_xlnm.Print_Area" localSheetId="0">'Ban&amp;Mua Lai_Lich trinh ko VAT'!$A$1:$E$84</definedName>
    <definedName name="_xlnm.Print_Area" localSheetId="3">'HD 3 ben_Lich trinh co VAT'!$A$1:$E$92</definedName>
    <definedName name="_xlnm.Print_Area" localSheetId="2">'HD 3 ben_Lich trinh ko VAT'!$A$1:$E$86</definedName>
  </definedNames>
  <calcPr fullCalcOnLoad="1"/>
</workbook>
</file>

<file path=xl/comments1.xml><?xml version="1.0" encoding="utf-8"?>
<comments xmlns="http://schemas.openxmlformats.org/spreadsheetml/2006/main">
  <authors>
    <author>Cao Minh Hoang Uyen</author>
  </authors>
  <commentList>
    <comment ref="A29" authorId="0">
      <text>
        <r>
          <rPr>
            <b/>
            <sz val="12"/>
            <rFont val="Tahoma"/>
            <family val="2"/>
          </rPr>
          <t>Vui lòng không chỉnh sửa công thức đã set trong bảng bên dưới</t>
        </r>
        <r>
          <rPr>
            <sz val="9"/>
            <rFont val="Tahoma"/>
            <family val="2"/>
          </rPr>
          <t xml:space="preserve">
</t>
        </r>
      </text>
    </comment>
  </commentList>
</comments>
</file>

<file path=xl/comments2.xml><?xml version="1.0" encoding="utf-8"?>
<comments xmlns="http://schemas.openxmlformats.org/spreadsheetml/2006/main">
  <authors>
    <author>Cao Minh Hoang Uyen</author>
  </authors>
  <commentList>
    <comment ref="A30" authorId="0">
      <text>
        <r>
          <rPr>
            <b/>
            <sz val="12"/>
            <rFont val="Tahoma"/>
            <family val="2"/>
          </rPr>
          <t>Vui lòng không chỉnh sửa công thức đã set trong bảng bên dưới</t>
        </r>
      </text>
    </comment>
    <comment ref="D42" authorId="0">
      <text>
        <r>
          <rPr>
            <b/>
            <sz val="10"/>
            <rFont val="Tahoma"/>
            <family val="2"/>
          </rPr>
          <t xml:space="preserve">Xem thông tin trên Hoá đơn CILC xuất ra nội dung : Giá trị tài sản cho thuê chưa có thuế GTGT </t>
        </r>
      </text>
    </comment>
    <comment ref="D43" authorId="0">
      <text>
        <r>
          <rPr>
            <b/>
            <sz val="10"/>
            <rFont val="Tahoma"/>
            <family val="2"/>
          </rPr>
          <t>Xem thông tin trên Hoá đơn CILC xuất ra nội dung : Thuế GTGT của tài sản cho thu</t>
        </r>
        <r>
          <rPr>
            <b/>
            <sz val="9"/>
            <rFont val="Tahoma"/>
            <family val="2"/>
          </rPr>
          <t>ê</t>
        </r>
      </text>
    </comment>
  </commentList>
</comments>
</file>

<file path=xl/comments3.xml><?xml version="1.0" encoding="utf-8"?>
<comments xmlns="http://schemas.openxmlformats.org/spreadsheetml/2006/main">
  <authors>
    <author>Cao Minh Hoang Uyen</author>
  </authors>
  <commentList>
    <comment ref="A30" authorId="0">
      <text>
        <r>
          <rPr>
            <sz val="12"/>
            <rFont val="Tahoma"/>
            <family val="2"/>
          </rPr>
          <t xml:space="preserve">
</t>
        </r>
        <r>
          <rPr>
            <b/>
            <sz val="10"/>
            <rFont val="Tahoma"/>
            <family val="2"/>
          </rPr>
          <t>Vui lòng không chỉnh sửa công thức đã set trong bảng bên dưới</t>
        </r>
      </text>
    </comment>
  </commentList>
</comments>
</file>

<file path=xl/comments4.xml><?xml version="1.0" encoding="utf-8"?>
<comments xmlns="http://schemas.openxmlformats.org/spreadsheetml/2006/main">
  <authors>
    <author>Cao Minh Hoang Uyen</author>
  </authors>
  <commentList>
    <comment ref="A30" authorId="0">
      <text>
        <r>
          <rPr>
            <b/>
            <sz val="9"/>
            <rFont val="Tahoma"/>
            <family val="2"/>
          </rPr>
          <t>Vui lòng không chỉnh sửa công thức đã set trong bảng bên dưới</t>
        </r>
      </text>
    </comment>
    <comment ref="C37" authorId="0">
      <text>
        <r>
          <rPr>
            <b/>
            <sz val="9"/>
            <rFont val="Tahoma"/>
            <family val="2"/>
          </rPr>
          <t xml:space="preserve">Xem thông tin trên Hoá đơn CILC xuất ra nội dung : 
Giá trị tài sản cho thuê chưa có thuế GTGT 
</t>
        </r>
        <r>
          <rPr>
            <sz val="9"/>
            <rFont val="Tahoma"/>
            <family val="2"/>
          </rPr>
          <t xml:space="preserve">
</t>
        </r>
      </text>
    </comment>
    <comment ref="C38" authorId="0">
      <text>
        <r>
          <rPr>
            <b/>
            <sz val="9"/>
            <rFont val="Tahoma"/>
            <family val="2"/>
          </rPr>
          <t>Xem thông tin trên Hoá đơn CILC xuất ra nội dung : 
Thuế GTGT của tài sản cho thuê</t>
        </r>
        <r>
          <rPr>
            <sz val="9"/>
            <rFont val="Tahoma"/>
            <family val="2"/>
          </rPr>
          <t xml:space="preserve">
</t>
        </r>
      </text>
    </comment>
  </commentList>
</comments>
</file>

<file path=xl/sharedStrings.xml><?xml version="1.0" encoding="utf-8"?>
<sst xmlns="http://schemas.openxmlformats.org/spreadsheetml/2006/main" count="400" uniqueCount="162">
  <si>
    <t>VND</t>
  </si>
  <si>
    <t xml:space="preserve">   Có 711</t>
  </si>
  <si>
    <t xml:space="preserve">   Có 333</t>
  </si>
  <si>
    <t>Đồng thời, ghi giảm TSCĐ:</t>
  </si>
  <si>
    <t xml:space="preserve">Nợ TK 811 </t>
  </si>
  <si>
    <t>Nợ TK 214</t>
  </si>
  <si>
    <t xml:space="preserve">    Có TK 211 </t>
  </si>
  <si>
    <t>Nợ 112</t>
  </si>
  <si>
    <t xml:space="preserve">    Có 3412 Nợ thuê tài chính</t>
  </si>
  <si>
    <t>Nợ 3412 Nợ thuê tài chính</t>
  </si>
  <si>
    <t>Nợ 1332 VAT được khấu trừ</t>
  </si>
  <si>
    <t>Nợ 244 Ký quỹ dài hạn</t>
  </si>
  <si>
    <t>Nợ 635  (tiền lãi thuê trả kỳ này)</t>
  </si>
  <si>
    <t>Nợ 3412  (nợ gốc trả kỳ này)</t>
  </si>
  <si>
    <t>Nợ 211 TSCĐ hữu hình</t>
  </si>
  <si>
    <t xml:space="preserve">    Có 111 / 112 Tiền mặt/TGNH</t>
  </si>
  <si>
    <t>Đồng thời chuyển giá trị hao mòn</t>
  </si>
  <si>
    <t>Kỳ thanh toán số</t>
  </si>
  <si>
    <t>Đồng tiền</t>
  </si>
  <si>
    <t>Nợ 642 Chi phí quản lý DN</t>
  </si>
  <si>
    <t xml:space="preserve">    Có 131 Phải thu - Chailease </t>
  </si>
  <si>
    <t xml:space="preserve">Nợ 131 Phải thu - Chailease </t>
  </si>
  <si>
    <t>Nợ 133</t>
  </si>
  <si>
    <t xml:space="preserve">    Có 2141 Hao mòn TSCĐ hũu hình</t>
  </si>
  <si>
    <t>Hợp đồng *</t>
  </si>
  <si>
    <t>Trả trước *</t>
  </si>
  <si>
    <t>Giá trị thuê (Không bao gồm thuế GTGT)*</t>
  </si>
  <si>
    <t>Tiền ký cược bảo đảm *</t>
  </si>
  <si>
    <t>Giá trị còn lại (cả thời hạn thuê) *</t>
  </si>
  <si>
    <t>THÔNG BÁO BẮT ĐẦU THUÊ</t>
  </si>
  <si>
    <t>Phí chuyển tiền *</t>
  </si>
  <si>
    <t>GIẢI NGÂN</t>
  </si>
  <si>
    <t>TIỀN THUÊ HÀNG THÁNG</t>
  </si>
  <si>
    <t>KHẤU HAO HÀNG THÁNG</t>
  </si>
  <si>
    <t>THANH LÝ HỢP ĐỒNG</t>
  </si>
  <si>
    <t>HỢP ĐỒNG MUA BÁN</t>
  </si>
  <si>
    <t>BẢNG NGHIỆP VỤ KẾ TOÁN PHÁT SINH</t>
  </si>
  <si>
    <t>Đồng thời ghi nhận xuất lại thuế GTGT</t>
  </si>
  <si>
    <t>Nợ 131</t>
  </si>
  <si>
    <t xml:space="preserve">Có 131 </t>
  </si>
  <si>
    <t>KIỂM TRA TÀI KHOẢN 131- PHẢI THU CHAILEASE</t>
  </si>
  <si>
    <t>Nợ 1388(Thuế GTGT đầu vào của TSCĐ thuê tài chính)</t>
  </si>
  <si>
    <t>Có 1388( Thuế GTGT đầu vào của TSCĐ thuê tài chính)</t>
  </si>
  <si>
    <t>Nợ 623,627,641,642,Chi phí KH tài sản thuê tài chính</t>
  </si>
  <si>
    <t xml:space="preserve">    Có 2142 Hao mòn lũy kế - TS thuê tài chính</t>
  </si>
  <si>
    <t xml:space="preserve">    Có 212 TS thuê tài chính</t>
  </si>
  <si>
    <t>Nợ 2142 Hoa mòn TSCĐ thuê tài chính</t>
  </si>
  <si>
    <t>Theo thông tư 45 của Bộ tài chính, 25/04/2013</t>
  </si>
  <si>
    <t xml:space="preserve">Tài sản và giá cả </t>
  </si>
  <si>
    <t>Giá thanh toán và phương thức thanh toán</t>
  </si>
  <si>
    <t>Kí cược*</t>
  </si>
  <si>
    <t>Tiền trả trước*</t>
  </si>
  <si>
    <t>THUẾ GTGT *</t>
  </si>
  <si>
    <t xml:space="preserve">Tổng cộng </t>
  </si>
  <si>
    <t>Nợ 1332*</t>
  </si>
  <si>
    <t xml:space="preserve">Nợ 1332* </t>
  </si>
  <si>
    <t>Hoá đơn xuất cho CILC</t>
  </si>
  <si>
    <t xml:space="preserve">C3412 </t>
  </si>
  <si>
    <t>Số dư đầu kỳ 1</t>
  </si>
  <si>
    <t>KIỂM TRA TÀI KHOẢN 3412 : NỢ THUÊ TÀI CHÍNH</t>
  </si>
  <si>
    <t>Thuế GTGT Tài sản*</t>
  </si>
  <si>
    <t>Gốc tài sản*</t>
  </si>
  <si>
    <t>C3412</t>
  </si>
  <si>
    <t>C230728601</t>
  </si>
  <si>
    <t>Yêu cầu thanh toán</t>
  </si>
  <si>
    <t>Nợ 1388 Phải thu khác - Chailease</t>
  </si>
  <si>
    <t xml:space="preserve">    Có 112 TGNH</t>
  </si>
  <si>
    <t>Nợ 1388 Phải thu khác- Seller</t>
  </si>
  <si>
    <t>KIỂM TRA TÀI KHOẢN 1388- PHẢI THU KHÁC CHAILEASE</t>
  </si>
  <si>
    <t xml:space="preserve">    Có 1388 Phải thu khác - Chailease</t>
  </si>
  <si>
    <t xml:space="preserve">    Nợ 1388 Phải thu khác - Chailease</t>
  </si>
  <si>
    <t>Có 1388 Phải thu khác- Seller</t>
  </si>
  <si>
    <t>Có 1388 Phải thu khác - Chailease</t>
  </si>
  <si>
    <t>KIỂM TRA TÀI KHOẢN 1388- PHẢI THU KHÁC SELLER</t>
  </si>
  <si>
    <t xml:space="preserve">    Nợ 1388 Phải thu khác - Seller</t>
  </si>
  <si>
    <t xml:space="preserve">    Có 1388 Phải thu khác - Seller</t>
  </si>
  <si>
    <t>Phí thu hộ( nếu có )*</t>
  </si>
  <si>
    <t>Nợ 1332 Thuế GTGT được khấu trừ*</t>
  </si>
  <si>
    <t>Nợ TK Chi phí sử dụng tài sản thuê(623, 627, 641, 642…)*</t>
  </si>
  <si>
    <t>Tiền nhận về tài khoản ngân hàng</t>
  </si>
  <si>
    <t xml:space="preserve">Phí bảo hiểm tài sản thuê (nếu có )* </t>
  </si>
  <si>
    <t xml:space="preserve">Phí bảo hiểm tài sản thuê (nếu có) * </t>
  </si>
  <si>
    <t>Thuế tài sản*</t>
  </si>
  <si>
    <t xml:space="preserve">Đồng thời ghi nhận phần xuất lại thuế GTGT </t>
  </si>
  <si>
    <t>Giá trị thuê (Bao gồm thuế GTGT)*</t>
  </si>
  <si>
    <t>C2308264P2</t>
  </si>
  <si>
    <t>Tiền thuê tháng đầu tiên*(nếu có)</t>
  </si>
  <si>
    <t>Phí bảo hiểm tài sản thuê *(nếu có)</t>
  </si>
  <si>
    <r>
      <t xml:space="preserve">Giá mua tài sản </t>
    </r>
    <r>
      <rPr>
        <sz val="12"/>
        <color indexed="8"/>
        <rFont val="Times New Roman"/>
        <family val="1"/>
      </rPr>
      <t>(Không bao gồm thuế GTGT)</t>
    </r>
    <r>
      <rPr>
        <sz val="12"/>
        <rFont val="Times New Roman"/>
        <family val="1"/>
      </rPr>
      <t xml:space="preserve"> *</t>
    </r>
  </si>
  <si>
    <t xml:space="preserve">** Kiểm tra với UNC từ CILC </t>
  </si>
  <si>
    <t>Vui lòng nhập lịch trình ( dự kiến) vào bảng dưới: *</t>
  </si>
  <si>
    <r>
      <t xml:space="preserve">Giá mua tài sản </t>
    </r>
    <r>
      <rPr>
        <sz val="12"/>
        <color indexed="8"/>
        <rFont val="Times New Roman"/>
        <family val="1"/>
      </rPr>
      <t>(Bao gồm thuế GTGT)</t>
    </r>
    <r>
      <rPr>
        <sz val="12"/>
        <color indexed="10"/>
        <rFont val="Times New Roman"/>
        <family val="1"/>
      </rPr>
      <t xml:space="preserve"> </t>
    </r>
    <r>
      <rPr>
        <sz val="12"/>
        <rFont val="Times New Roman"/>
        <family val="1"/>
      </rPr>
      <t>*</t>
    </r>
  </si>
  <si>
    <r>
      <t xml:space="preserve">Đồng thời ghi nhận </t>
    </r>
    <r>
      <rPr>
        <b/>
        <sz val="12"/>
        <color indexed="10"/>
        <rFont val="Times New Roman"/>
        <family val="1"/>
      </rPr>
      <t>( nhập phần thuế GTGT trên hoá đơn CILC xuất ra)</t>
    </r>
  </si>
  <si>
    <t>Nợ 1332 Thuế GTGT được khấu trừ *</t>
  </si>
  <si>
    <t>Nợ TK Chi phí sử dụng tài sản thuê(623, 627, 641, 642…) *</t>
  </si>
  <si>
    <t>Nợ 635  (tiền lãi thuê trả kỳ này) *</t>
  </si>
  <si>
    <t xml:space="preserve">    Có 111 / 112 Tiền mặt/TGNH </t>
  </si>
  <si>
    <t>Hoá đơn Seller xuất bán Tài sản cho CILC</t>
  </si>
  <si>
    <t>Tiền thuê tháng đầu tiên* (nếu có)</t>
  </si>
  <si>
    <t>PHƯƠNG THỨC THANH TOÁN</t>
  </si>
  <si>
    <t>Nợ 1332</t>
  </si>
  <si>
    <t>Có 1388 Phải thu khác -Seller</t>
  </si>
  <si>
    <t xml:space="preserve"> Có 1388 Phải thu khác - Chailease</t>
  </si>
  <si>
    <t>B230636001</t>
  </si>
  <si>
    <r>
      <t>Giá mua tài sản</t>
    </r>
    <r>
      <rPr>
        <sz val="12"/>
        <color indexed="8"/>
        <rFont val="Times New Roman"/>
        <family val="1"/>
      </rPr>
      <t xml:space="preserve"> ( Bao gồm thuế GTGT) *</t>
    </r>
  </si>
  <si>
    <t>Vui lòng nhập lịch trình  vào bảng dưới: *</t>
  </si>
  <si>
    <r>
      <t>1.BÁN TÀI SẢN</t>
    </r>
  </si>
  <si>
    <t xml:space="preserve">3.NHÂN TÀI SẢN THUÊ, LỊCH TRÌNH THUÊ
</t>
  </si>
  <si>
    <t>4.NHẬN HOÁ ĐƠN TIỀN THUÊ TRẢ TRƯỚC</t>
  </si>
  <si>
    <t>2.NHẬN TIỀN CHAILEASE GIẢI NGÂN</t>
  </si>
  <si>
    <t>NẾU BẢO HIỂM KHÁCH HÀNG MUA ( CILC THANH TOÁN HỘ)
 =&gt; CTY BẢO HIỂM XUẤT HOÁ ĐƠN CHO KHÁCH HÀNG</t>
  </si>
  <si>
    <t xml:space="preserve">THANH TOÁN TIỀN THUÊ KỲ 1 </t>
  </si>
  <si>
    <r>
      <t xml:space="preserve">Hướng dẫn hạch toán kế toán nghiệp vụ thuê tài chính theo thông tư  200/2014/TT-Btài chính ngày 22/12/2014 hướng dẫn chế độ kế toán doanh nghiệp
 </t>
    </r>
    <r>
      <rPr>
        <b/>
        <i/>
        <sz val="12"/>
        <color indexed="10"/>
        <rFont val="Times New Roman"/>
        <family val="1"/>
      </rPr>
      <t>(MANG TÍNH CHẤT THAM KHẢO)</t>
    </r>
  </si>
  <si>
    <t>5.NHẬN HOÁ ĐƠN PHÍ CÓ LIÊN QUAN</t>
  </si>
  <si>
    <t>6.NHẬN PHIẾU THU TIỀN KÝ QUỸ</t>
  </si>
  <si>
    <r>
      <t xml:space="preserve">7.NHẬN HOÁ ĐƠN TIỀN THUÊ KỲ 0 </t>
    </r>
    <r>
      <rPr>
        <b/>
        <sz val="12"/>
        <color indexed="10"/>
        <rFont val="Times New Roman"/>
        <family val="1"/>
      </rPr>
      <t>(NẾU CÓ)</t>
    </r>
  </si>
  <si>
    <t>HỢP ĐỒNG *</t>
  </si>
  <si>
    <t xml:space="preserve">Nợ 212 TSCĐ thuê tài chính </t>
  </si>
  <si>
    <t>Nợ 635  (tiền lãi thuê kỳ 0)</t>
  </si>
  <si>
    <t>Nợ 3412  (nợ gốc kỳ 0)</t>
  </si>
  <si>
    <t>Thuế GTGT</t>
  </si>
  <si>
    <t>Vốn gốc*</t>
  </si>
  <si>
    <t xml:space="preserve">Thời hạn thuê (tháng) </t>
  </si>
  <si>
    <t>Dư nợ đầu kỳ*</t>
  </si>
  <si>
    <t>Gốc*</t>
  </si>
  <si>
    <t>Thuế GTGT*</t>
  </si>
  <si>
    <t>Lãi Thuê *</t>
  </si>
  <si>
    <t>Thời hạn thuê (tháng)</t>
  </si>
  <si>
    <t>Lãi Thuê*</t>
  </si>
  <si>
    <t xml:space="preserve">   Có 333 </t>
  </si>
  <si>
    <t>Nợ 1388 (Thuế GTGT đầu vào của TSCĐ thuê tài chính)</t>
  </si>
  <si>
    <t>Nợ 3412  (nợ gốc &amp; thuế GTGT kỳ 0)</t>
  </si>
  <si>
    <t>Nợ 3412  (nợ gốc &amp; thuế GTGT trả kỳ này) *</t>
  </si>
  <si>
    <t>Trả trước (CILC + Seller) *</t>
  </si>
  <si>
    <r>
      <t xml:space="preserve">Tiền trả trước </t>
    </r>
    <r>
      <rPr>
        <b/>
        <sz val="12"/>
        <color indexed="10"/>
        <rFont val="Times New Roman"/>
        <family val="1"/>
      </rPr>
      <t>(CILC)</t>
    </r>
    <r>
      <rPr>
        <sz val="12"/>
        <color indexed="10"/>
        <rFont val="Times New Roman"/>
        <family val="1"/>
      </rPr>
      <t>*</t>
    </r>
  </si>
  <si>
    <t>Khách hàng thanh toán cho Seller</t>
  </si>
  <si>
    <t>ChaileaseThanh toán cho Seller</t>
  </si>
  <si>
    <t xml:space="preserve">Lưu ý :Tổng số tiền thanh toán = Giá trị tài sản </t>
  </si>
  <si>
    <t>1.THANH TOÁN TIỀN THEO YÊU CẦU THANH TOÁN CILC</t>
  </si>
  <si>
    <t>Nợ 212 TSCĐ thuê tài chính</t>
  </si>
  <si>
    <t xml:space="preserve">3.NHẬN TÀI SẢN THUÊ, LỊCH TRÌNH THUÊ
</t>
  </si>
  <si>
    <t>2.THANH TOÁN TIỀN CHO BÊN BÁN THEO HĐMB</t>
  </si>
  <si>
    <r>
      <t xml:space="preserve">7.NHẬN HOÁ ĐƠN TIỀN THUÊ KỲ 0 </t>
    </r>
    <r>
      <rPr>
        <b/>
        <sz val="11"/>
        <color indexed="10"/>
        <rFont val="Times New Roman"/>
        <family val="1"/>
      </rPr>
      <t>(NẾU CÓ)</t>
    </r>
  </si>
  <si>
    <t>Khách hàng thanh toán cho Seller*</t>
  </si>
  <si>
    <t>Chailease Thanh toán cho Seller*</t>
  </si>
  <si>
    <t>Gốc *</t>
  </si>
  <si>
    <t>Dư nợ đầu kỳ</t>
  </si>
  <si>
    <t>Dư nợ đầu kỳ *</t>
  </si>
  <si>
    <t>Nợ TK Chi phí sử dụng tài sản thuê(623, 627, 641, 642)*</t>
  </si>
  <si>
    <t>Gốc tài sản</t>
  </si>
  <si>
    <t>Tổng cộng*</t>
  </si>
  <si>
    <t>Thuế tài sản</t>
  </si>
  <si>
    <t>Lưu ý: Đây là bảng gợi ý về hạch toán của Công ty chúng tôi dựa theo các quy định hiện hành.
Để hiểu rõ hơn, Quý khách nên tìm hiểu thêm các văn bản pháp lý có liên quan về hạch toán và kê khai thuế cho nghiệp vụ Cho Thuê Tài Chính</t>
  </si>
  <si>
    <r>
      <t xml:space="preserve">HƯỚNG DẪN HẠCH TOÁN NGHIỆP VỤ CHO THUÊ TÀI CHÍNH - BÁN VÀ MUA LẠI _LỊCH TRÌNH KHÔNG THUẾ GTGT </t>
    </r>
    <r>
      <rPr>
        <b/>
        <sz val="15"/>
        <color indexed="10"/>
        <rFont val="Times New Roman"/>
        <family val="1"/>
      </rPr>
      <t>(THAM KHẢO)</t>
    </r>
  </si>
  <si>
    <r>
      <t xml:space="preserve">HƯỚNG DẪN HẠCH TOÁN NGHIỆP VỤ CHO THUÊ TÀI CHÍNH - BÁN VÀ MUA LẠI _LỊCH TRÌNH CÓ THUẾ GTGT </t>
    </r>
    <r>
      <rPr>
        <b/>
        <sz val="15"/>
        <color indexed="10"/>
        <rFont val="Times New Roman"/>
        <family val="1"/>
      </rPr>
      <t>(THAM KHẢO)</t>
    </r>
  </si>
  <si>
    <t>Vui lòng nhập lại thông tin theo các chứng từ nhận được vào các ô có màu</t>
  </si>
  <si>
    <t xml:space="preserve">Vui lòng nhập lại thông tin theo các chứng từ nhận được vào các ô có màu </t>
  </si>
  <si>
    <r>
      <t xml:space="preserve">HƯỚNG DẪN HẠCH TOÁN NGHIỆP VỤ HỢP ĐỒNG 3 BÊN_LỊCH TRÌNH CÓ THUẾ GTGT </t>
    </r>
    <r>
      <rPr>
        <b/>
        <sz val="15"/>
        <color indexed="10"/>
        <rFont val="Times New Roman"/>
        <family val="1"/>
      </rPr>
      <t>(THAM KHẢO)</t>
    </r>
  </si>
  <si>
    <r>
      <t xml:space="preserve">HƯỚNG DẪN HẠCH TOÁN NGHIỆP VỤ HỢP ĐỒNG 3 BÊN_LỊCH TRÌNH KHÔNG VAT) </t>
    </r>
    <r>
      <rPr>
        <b/>
        <sz val="15"/>
        <color indexed="10"/>
        <rFont val="Times New Roman"/>
        <family val="1"/>
      </rPr>
      <t>(THAM KHẢO)</t>
    </r>
  </si>
  <si>
    <t>Vui lòng nhập lại thông tin theo các chứng từ nhận được vào các có màu</t>
  </si>
  <si>
    <t>B230915001</t>
  </si>
  <si>
    <t>Vốn gốc</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</si>
</sst>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VND]\ #,##0_);\([$VND]\ #,##0\)"/>
    <numFmt numFmtId="173" formatCode="_(* #,##0_);_(* \(#,##0\);_(* &quot;-&quot;??_);_(@_)"/>
    <numFmt numFmtId="174" formatCode="yyyy&quot;-&quot;m&quot;-&quot;d"/>
    <numFmt numFmtId="175" formatCode="yyyy&quot;/&quot;m&quot;/&quot;d"/>
    <numFmt numFmtId="176" formatCode="_(* #,##0.0_);_(* \(#,##0.0\);_(* &quot;-&quot;??_);_(@_)"/>
    <numFmt numFmtId="177" formatCode="_(* #,##0.000_);_(* \(#,##0.000\);_(* &quot;-&quot;??_);_(@_)"/>
    <numFmt numFmtId="178" formatCode="_(* #,##0.0000_);_(* \(#,##0.0000\);_(* &quot;-&quot;??_);_(@_)"/>
    <numFmt numFmtId="179" formatCode="_(* #,##0.00000_);_(* \(#,##0.00000\);_(* &quot;-&quot;??_);_(@_)"/>
    <numFmt numFmtId="180" formatCode="0.0%"/>
    <numFmt numFmtId="181" formatCode="_(* #,##0.0_);_(* \(#,##0.0\);_(* &quot;-&quot;?_);_(@_)"/>
    <numFmt numFmtId="182" formatCode="_(* #,##0_);_(* \(#,##0\);_(* &quot;-&quot;?_);_(@_)"/>
    <numFmt numFmtId="183" formatCode="_(* #,##0.0000000000000000_);_(* \(#,##0.0000000000000000\);_(* &quot;-&quot;????????????????_);_(@_)"/>
    <numFmt numFmtId="184" formatCode="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s>
  <fonts count="75">
    <font>
      <sz val="10"/>
      <name val="Arial"/>
      <family val="2"/>
    </font>
    <font>
      <sz val="11"/>
      <color indexed="8"/>
      <name val="Calibri"/>
      <family val="2"/>
    </font>
    <font>
      <sz val="11"/>
      <name val="µ¸¿ò"/>
      <family val="2"/>
    </font>
    <font>
      <sz val="10"/>
      <name val="Times New Roman"/>
      <family val="1"/>
    </font>
    <font>
      <b/>
      <sz val="15"/>
      <name val="Times New Roman"/>
      <family val="1"/>
    </font>
    <font>
      <sz val="12"/>
      <name val="Times New Roman"/>
      <family val="1"/>
    </font>
    <font>
      <b/>
      <sz val="12"/>
      <name val="Times New Roman"/>
      <family val="1"/>
    </font>
    <font>
      <sz val="12"/>
      <color indexed="8"/>
      <name val="Times New Roman"/>
      <family val="1"/>
    </font>
    <font>
      <b/>
      <sz val="12"/>
      <color indexed="10"/>
      <name val="Times New Roman"/>
      <family val="1"/>
    </font>
    <font>
      <b/>
      <sz val="15"/>
      <color indexed="10"/>
      <name val="Times New Roman"/>
      <family val="1"/>
    </font>
    <font>
      <sz val="12"/>
      <color indexed="10"/>
      <name val="Times New Roman"/>
      <family val="1"/>
    </font>
    <font>
      <b/>
      <i/>
      <sz val="12"/>
      <name val="Times New Roman"/>
      <family val="1"/>
    </font>
    <font>
      <b/>
      <i/>
      <sz val="12"/>
      <color indexed="10"/>
      <name val="Times New Roman"/>
      <family val="1"/>
    </font>
    <font>
      <i/>
      <sz val="12"/>
      <name val="Times New Roman"/>
      <family val="1"/>
    </font>
    <font>
      <sz val="9"/>
      <name val="Tahoma"/>
      <family val="2"/>
    </font>
    <font>
      <b/>
      <sz val="9"/>
      <name val="Tahoma"/>
      <family val="2"/>
    </font>
    <font>
      <b/>
      <sz val="12"/>
      <name val="Tahoma"/>
      <family val="2"/>
    </font>
    <font>
      <sz val="12"/>
      <name val="Tahoma"/>
      <family val="2"/>
    </font>
    <font>
      <b/>
      <sz val="10"/>
      <name val="Tahoma"/>
      <family val="2"/>
    </font>
    <font>
      <b/>
      <sz val="11"/>
      <name val="Times New Roman"/>
      <family val="1"/>
    </font>
    <font>
      <b/>
      <sz val="11"/>
      <color indexed="10"/>
      <name val="Times New Roman"/>
      <family val="1"/>
    </font>
    <font>
      <b/>
      <sz val="14"/>
      <name val="Times New Roman"/>
      <family val="1"/>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63"/>
      <name val="Tahoma"/>
      <family val="2"/>
    </font>
    <font>
      <b/>
      <sz val="12"/>
      <color indexed="8"/>
      <name val="Times New Roman"/>
      <family val="1"/>
    </font>
    <font>
      <i/>
      <sz val="10"/>
      <color indexed="10"/>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333333"/>
      <name val="Tahoma"/>
      <family val="2"/>
    </font>
    <font>
      <sz val="12"/>
      <color theme="1"/>
      <name val="Times New Roman"/>
      <family val="1"/>
    </font>
    <font>
      <b/>
      <sz val="12"/>
      <color rgb="FF000000"/>
      <name val="Times New Roman"/>
      <family val="1"/>
    </font>
    <font>
      <b/>
      <sz val="12"/>
      <color rgb="FFFF0000"/>
      <name val="Times New Roman"/>
      <family val="1"/>
    </font>
    <font>
      <sz val="12"/>
      <color rgb="FF000000"/>
      <name val="Times New Roman"/>
      <family val="1"/>
    </font>
    <font>
      <i/>
      <sz val="10"/>
      <color rgb="FFFF0000"/>
      <name val="Times New Roman"/>
      <family val="1"/>
    </font>
    <font>
      <b/>
      <sz val="15"/>
      <color rgb="FFFF0000"/>
      <name val="Times New Roman"/>
      <family val="1"/>
    </font>
    <font>
      <b/>
      <sz val="12"/>
      <color theme="1"/>
      <name val="Times New Roman"/>
      <family val="1"/>
    </font>
    <font>
      <b/>
      <sz val="10"/>
      <color rgb="FFFF0000"/>
      <name val="Times New Roman"/>
      <family val="1"/>
    </font>
    <font>
      <b/>
      <sz val="11"/>
      <color rgb="FFFF0000"/>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theme="7" tint="-0.24997000396251678"/>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808000"/>
      </left>
      <right style="thin">
        <color rgb="FF808000"/>
      </right>
      <top/>
      <bottom style="thin">
        <color rgb="FF808000"/>
      </bottom>
    </border>
    <border>
      <left/>
      <right/>
      <top/>
      <bottom style="thin"/>
    </border>
    <border>
      <left/>
      <right style="thin"/>
      <top/>
      <bottom/>
    </border>
    <border>
      <left/>
      <right style="thin"/>
      <top/>
      <bottom style="thin"/>
    </border>
    <border>
      <left/>
      <right/>
      <top style="thin"/>
      <bottom/>
    </border>
    <border>
      <left/>
      <right style="thin"/>
      <top style="thin"/>
      <bottom/>
    </border>
    <border>
      <left style="thin"/>
      <right style="thin"/>
      <top style="thin"/>
      <bottom/>
    </border>
    <border>
      <left style="thin"/>
      <right/>
      <top style="thin"/>
      <bottom style="thin"/>
    </border>
    <border>
      <left style="thin"/>
      <right/>
      <top style="thin"/>
      <bottom/>
    </border>
    <border>
      <left style="thin"/>
      <right/>
      <top/>
      <bottom/>
    </border>
    <border>
      <left style="thin"/>
      <right/>
      <top/>
      <bottom style="thin"/>
    </border>
    <border>
      <left style="thin"/>
      <right style="thin"/>
      <top/>
      <bottom/>
    </border>
    <border>
      <left/>
      <right/>
      <top style="thin"/>
      <bottom style="thin"/>
    </border>
    <border>
      <left/>
      <right style="thin"/>
      <top style="thin"/>
      <bottom style="thin"/>
    </border>
    <border>
      <left style="thin">
        <color rgb="FF808000"/>
      </left>
      <right/>
      <top/>
      <bottom style="thin">
        <color rgb="FF808000"/>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22">
    <xf numFmtId="0" fontId="0" fillId="0" borderId="0" xfId="0" applyAlignment="1">
      <alignment/>
    </xf>
    <xf numFmtId="0" fontId="3" fillId="0" borderId="0" xfId="58" applyFont="1" applyFill="1">
      <alignment/>
      <protection/>
    </xf>
    <xf numFmtId="3" fontId="3" fillId="0" borderId="0" xfId="58" applyNumberFormat="1" applyFont="1" applyFill="1">
      <alignment/>
      <protection/>
    </xf>
    <xf numFmtId="0" fontId="3" fillId="0" borderId="0" xfId="58" applyFont="1" applyFill="1" applyBorder="1" applyAlignment="1">
      <alignment horizontal="left"/>
      <protection/>
    </xf>
    <xf numFmtId="0" fontId="3" fillId="0" borderId="0" xfId="58" applyFont="1" applyFill="1" applyBorder="1" applyAlignment="1">
      <alignment horizontal="center" vertical="top" wrapText="1"/>
      <protection/>
    </xf>
    <xf numFmtId="0" fontId="3" fillId="0" borderId="0" xfId="58" applyFont="1" applyFill="1" applyAlignment="1">
      <alignment horizontal="center" vertical="top" wrapText="1"/>
      <protection/>
    </xf>
    <xf numFmtId="171" fontId="3" fillId="0" borderId="0" xfId="58" applyNumberFormat="1" applyFont="1" applyFill="1" applyBorder="1">
      <alignment/>
      <protection/>
    </xf>
    <xf numFmtId="3" fontId="3" fillId="0" borderId="0" xfId="58" applyNumberFormat="1" applyFont="1" applyFill="1" applyBorder="1" applyAlignment="1">
      <alignment horizontal="left"/>
      <protection/>
    </xf>
    <xf numFmtId="171" fontId="3" fillId="0" borderId="0" xfId="58" applyNumberFormat="1" applyFont="1" applyFill="1">
      <alignment/>
      <protection/>
    </xf>
    <xf numFmtId="173" fontId="3" fillId="0" borderId="0" xfId="58" applyNumberFormat="1" applyFont="1" applyFill="1">
      <alignment/>
      <protection/>
    </xf>
    <xf numFmtId="4" fontId="3" fillId="0" borderId="0" xfId="58" applyNumberFormat="1" applyFont="1" applyFill="1">
      <alignment/>
      <protection/>
    </xf>
    <xf numFmtId="0" fontId="3" fillId="0" borderId="0" xfId="58" applyFont="1" applyFill="1" applyAlignment="1">
      <alignment/>
      <protection/>
    </xf>
    <xf numFmtId="3" fontId="3" fillId="0" borderId="0" xfId="58" applyNumberFormat="1" applyFont="1" applyFill="1" applyAlignment="1">
      <alignment/>
      <protection/>
    </xf>
    <xf numFmtId="49" fontId="5" fillId="0" borderId="0" xfId="58" applyNumberFormat="1" applyFont="1" applyFill="1" applyBorder="1" applyAlignment="1">
      <alignment horizontal="left"/>
      <protection/>
    </xf>
    <xf numFmtId="0" fontId="5" fillId="0" borderId="0" xfId="58" applyFont="1" applyFill="1" applyBorder="1" applyAlignment="1">
      <alignment/>
      <protection/>
    </xf>
    <xf numFmtId="0" fontId="64" fillId="0" borderId="0" xfId="0" applyFont="1" applyAlignment="1">
      <alignment/>
    </xf>
    <xf numFmtId="3" fontId="5" fillId="0" borderId="0" xfId="58" applyNumberFormat="1" applyFont="1" applyFill="1" applyAlignment="1">
      <alignment/>
      <protection/>
    </xf>
    <xf numFmtId="0" fontId="5" fillId="0" borderId="0" xfId="58" applyFont="1" applyFill="1" applyAlignment="1">
      <alignment/>
      <protection/>
    </xf>
    <xf numFmtId="0" fontId="65" fillId="0" borderId="10" xfId="0" applyFont="1" applyBorder="1" applyAlignment="1">
      <alignment horizontal="center" wrapText="1"/>
    </xf>
    <xf numFmtId="0" fontId="65" fillId="0" borderId="11" xfId="0" applyFont="1" applyBorder="1" applyAlignment="1">
      <alignment horizontal="center" wrapText="1"/>
    </xf>
    <xf numFmtId="0" fontId="5" fillId="0" borderId="0" xfId="58" applyFont="1" applyFill="1">
      <alignment/>
      <protection/>
    </xf>
    <xf numFmtId="175" fontId="5" fillId="0" borderId="0" xfId="58" applyNumberFormat="1" applyFont="1" applyFill="1">
      <alignment/>
      <protection/>
    </xf>
    <xf numFmtId="3" fontId="5" fillId="0" borderId="0" xfId="58" applyNumberFormat="1" applyFont="1" applyFill="1">
      <alignment/>
      <protection/>
    </xf>
    <xf numFmtId="0" fontId="5" fillId="0" borderId="0" xfId="0" applyFont="1" applyAlignment="1">
      <alignment/>
    </xf>
    <xf numFmtId="0" fontId="5" fillId="0" borderId="0" xfId="0" applyFont="1" applyFill="1" applyAlignment="1">
      <alignment/>
    </xf>
    <xf numFmtId="0" fontId="6" fillId="0" borderId="0" xfId="0" applyFont="1" applyFill="1" applyAlignment="1">
      <alignment/>
    </xf>
    <xf numFmtId="0" fontId="5" fillId="0" borderId="0" xfId="0" applyFont="1" applyFill="1" applyBorder="1" applyAlignment="1">
      <alignment/>
    </xf>
    <xf numFmtId="4" fontId="5" fillId="0" borderId="0" xfId="0" applyNumberFormat="1" applyFont="1" applyFill="1" applyAlignment="1">
      <alignment/>
    </xf>
    <xf numFmtId="173" fontId="5" fillId="0" borderId="0" xfId="42" applyNumberFormat="1" applyFont="1" applyFill="1" applyAlignment="1">
      <alignment/>
    </xf>
    <xf numFmtId="174" fontId="5" fillId="0" borderId="0" xfId="58" applyNumberFormat="1" applyFont="1" applyFill="1">
      <alignment/>
      <protection/>
    </xf>
    <xf numFmtId="10" fontId="3" fillId="0" borderId="0" xfId="58" applyNumberFormat="1" applyFont="1" applyFill="1" applyBorder="1" applyAlignment="1">
      <alignment horizontal="right" vertical="top"/>
      <protection/>
    </xf>
    <xf numFmtId="0" fontId="3" fillId="0" borderId="0" xfId="58" applyFont="1" applyFill="1" applyBorder="1" applyAlignment="1">
      <alignment horizontal="center" vertical="top"/>
      <protection/>
    </xf>
    <xf numFmtId="0" fontId="3" fillId="0" borderId="0" xfId="58" applyFont="1" applyFill="1" applyAlignment="1">
      <alignment horizontal="center" vertical="top"/>
      <protection/>
    </xf>
    <xf numFmtId="3" fontId="5" fillId="0" borderId="0" xfId="0" applyNumberFormat="1" applyFont="1" applyAlignment="1">
      <alignment/>
    </xf>
    <xf numFmtId="9" fontId="5" fillId="0" borderId="0" xfId="58" applyNumberFormat="1" applyFont="1" applyFill="1" applyBorder="1" applyAlignment="1">
      <alignment/>
      <protection/>
    </xf>
    <xf numFmtId="3" fontId="66" fillId="0" borderId="0" xfId="0" applyNumberFormat="1" applyFont="1" applyFill="1" applyAlignment="1">
      <alignment/>
    </xf>
    <xf numFmtId="0" fontId="5" fillId="0" borderId="10" xfId="58" applyFont="1" applyFill="1" applyBorder="1" applyAlignment="1">
      <alignment/>
      <protection/>
    </xf>
    <xf numFmtId="0" fontId="6" fillId="0" borderId="10" xfId="58" applyFont="1" applyFill="1" applyBorder="1" applyAlignment="1">
      <alignment/>
      <protection/>
    </xf>
    <xf numFmtId="0" fontId="6" fillId="0" borderId="10" xfId="58" applyFont="1" applyFill="1" applyBorder="1" applyAlignment="1">
      <alignment horizontal="right"/>
      <protection/>
    </xf>
    <xf numFmtId="0" fontId="5" fillId="0" borderId="0" xfId="0" applyFont="1" applyBorder="1" applyAlignment="1">
      <alignment/>
    </xf>
    <xf numFmtId="173" fontId="5" fillId="0" borderId="0" xfId="0" applyNumberFormat="1" applyFont="1" applyFill="1" applyBorder="1" applyAlignment="1">
      <alignment/>
    </xf>
    <xf numFmtId="0" fontId="67" fillId="0" borderId="0" xfId="58" applyFont="1" applyFill="1" applyBorder="1" applyAlignment="1">
      <alignment horizontal="left"/>
      <protection/>
    </xf>
    <xf numFmtId="0" fontId="6" fillId="0" borderId="0" xfId="0" applyFont="1" applyBorder="1" applyAlignment="1">
      <alignment/>
    </xf>
    <xf numFmtId="3" fontId="5" fillId="0" borderId="0" xfId="0" applyNumberFormat="1" applyFont="1" applyBorder="1" applyAlignment="1">
      <alignment/>
    </xf>
    <xf numFmtId="0" fontId="5" fillId="0" borderId="12" xfId="0" applyFont="1" applyFill="1" applyBorder="1" applyAlignment="1">
      <alignment/>
    </xf>
    <xf numFmtId="0" fontId="5" fillId="0" borderId="13" xfId="0" applyFont="1" applyFill="1" applyBorder="1" applyAlignment="1">
      <alignment/>
    </xf>
    <xf numFmtId="3" fontId="5" fillId="0" borderId="13" xfId="0" applyNumberFormat="1" applyFont="1" applyFill="1" applyBorder="1" applyAlignment="1">
      <alignment/>
    </xf>
    <xf numFmtId="173" fontId="5" fillId="0" borderId="13" xfId="0" applyNumberFormat="1" applyFont="1" applyFill="1" applyBorder="1" applyAlignment="1">
      <alignment/>
    </xf>
    <xf numFmtId="3" fontId="3" fillId="0" borderId="13" xfId="58" applyNumberFormat="1" applyFont="1" applyFill="1" applyBorder="1">
      <alignment/>
      <protection/>
    </xf>
    <xf numFmtId="173" fontId="5" fillId="0" borderId="13" xfId="42" applyNumberFormat="1" applyFont="1" applyFill="1" applyBorder="1" applyAlignment="1">
      <alignment horizontal="right"/>
    </xf>
    <xf numFmtId="0" fontId="5" fillId="0" borderId="14" xfId="0" applyFont="1" applyFill="1" applyBorder="1" applyAlignment="1">
      <alignment/>
    </xf>
    <xf numFmtId="3" fontId="68" fillId="0" borderId="15" xfId="0" applyNumberFormat="1" applyFont="1" applyBorder="1" applyAlignment="1">
      <alignment/>
    </xf>
    <xf numFmtId="0" fontId="5" fillId="0" borderId="16" xfId="0" applyFont="1" applyFill="1" applyBorder="1" applyAlignment="1">
      <alignment/>
    </xf>
    <xf numFmtId="0" fontId="5" fillId="0" borderId="15" xfId="0" applyFont="1" applyFill="1" applyBorder="1" applyAlignment="1">
      <alignment/>
    </xf>
    <xf numFmtId="173" fontId="5" fillId="0" borderId="15" xfId="0" applyNumberFormat="1" applyFont="1" applyFill="1" applyBorder="1" applyAlignment="1">
      <alignment/>
    </xf>
    <xf numFmtId="3" fontId="5" fillId="0" borderId="16" xfId="58" applyNumberFormat="1" applyFont="1" applyFill="1" applyBorder="1">
      <alignment/>
      <protection/>
    </xf>
    <xf numFmtId="0" fontId="5" fillId="0" borderId="12" xfId="0" applyFont="1" applyBorder="1" applyAlignment="1">
      <alignment/>
    </xf>
    <xf numFmtId="0" fontId="5" fillId="0" borderId="15" xfId="0" applyFont="1" applyBorder="1" applyAlignment="1">
      <alignment/>
    </xf>
    <xf numFmtId="3" fontId="5" fillId="0" borderId="14" xfId="0" applyNumberFormat="1" applyFont="1" applyBorder="1" applyAlignment="1">
      <alignment/>
    </xf>
    <xf numFmtId="3" fontId="5" fillId="0" borderId="15" xfId="0" applyNumberFormat="1" applyFont="1" applyBorder="1" applyAlignment="1">
      <alignment/>
    </xf>
    <xf numFmtId="3" fontId="3" fillId="0" borderId="16" xfId="58" applyNumberFormat="1" applyFont="1" applyFill="1" applyBorder="1">
      <alignment/>
      <protection/>
    </xf>
    <xf numFmtId="3" fontId="5" fillId="0" borderId="12" xfId="0" applyNumberFormat="1" applyFont="1" applyFill="1" applyBorder="1" applyAlignment="1">
      <alignment/>
    </xf>
    <xf numFmtId="3" fontId="5" fillId="0" borderId="14" xfId="0" applyNumberFormat="1" applyFont="1" applyFill="1" applyBorder="1" applyAlignment="1">
      <alignment/>
    </xf>
    <xf numFmtId="173" fontId="5" fillId="0" borderId="16" xfId="0" applyNumberFormat="1" applyFont="1" applyFill="1" applyBorder="1" applyAlignment="1">
      <alignment horizontal="right"/>
    </xf>
    <xf numFmtId="173" fontId="65" fillId="0" borderId="10" xfId="42" applyNumberFormat="1" applyFont="1" applyFill="1" applyBorder="1" applyAlignment="1">
      <alignment/>
    </xf>
    <xf numFmtId="173" fontId="5" fillId="0" borderId="10" xfId="42" applyNumberFormat="1" applyFont="1" applyFill="1" applyBorder="1" applyAlignment="1">
      <alignment/>
    </xf>
    <xf numFmtId="3" fontId="5" fillId="0" borderId="16" xfId="0" applyNumberFormat="1" applyFont="1" applyFill="1" applyBorder="1" applyAlignment="1">
      <alignment/>
    </xf>
    <xf numFmtId="0" fontId="5" fillId="0" borderId="15" xfId="0" applyFont="1" applyFill="1" applyBorder="1" applyAlignment="1">
      <alignment wrapText="1"/>
    </xf>
    <xf numFmtId="49" fontId="13" fillId="0" borderId="10" xfId="58" applyNumberFormat="1" applyFont="1" applyFill="1" applyBorder="1" applyAlignment="1">
      <alignment/>
      <protection/>
    </xf>
    <xf numFmtId="3" fontId="5" fillId="0" borderId="13" xfId="0" applyNumberFormat="1" applyFont="1" applyBorder="1" applyAlignment="1">
      <alignment/>
    </xf>
    <xf numFmtId="49" fontId="13" fillId="0" borderId="10" xfId="58" applyNumberFormat="1" applyFont="1" applyFill="1" applyBorder="1" applyAlignment="1">
      <alignment horizontal="left"/>
      <protection/>
    </xf>
    <xf numFmtId="173" fontId="5" fillId="0" borderId="0" xfId="58" applyNumberFormat="1" applyFont="1" applyFill="1" applyBorder="1" applyAlignment="1">
      <alignment/>
      <protection/>
    </xf>
    <xf numFmtId="0" fontId="6" fillId="0" borderId="17" xfId="58" applyFont="1" applyFill="1" applyBorder="1" applyAlignment="1">
      <alignment/>
      <protection/>
    </xf>
    <xf numFmtId="0" fontId="5" fillId="0" borderId="18" xfId="58" applyFont="1" applyFill="1" applyBorder="1" applyAlignment="1">
      <alignment/>
      <protection/>
    </xf>
    <xf numFmtId="0" fontId="5" fillId="0" borderId="19" xfId="0" applyFont="1" applyFill="1" applyBorder="1" applyAlignment="1">
      <alignment/>
    </xf>
    <xf numFmtId="0" fontId="5" fillId="0" borderId="20" xfId="0" applyFont="1" applyFill="1" applyBorder="1" applyAlignment="1">
      <alignment/>
    </xf>
    <xf numFmtId="0" fontId="5" fillId="0" borderId="20" xfId="0" applyFont="1" applyBorder="1" applyAlignment="1">
      <alignment/>
    </xf>
    <xf numFmtId="0" fontId="5" fillId="0" borderId="21" xfId="0" applyFont="1" applyFill="1" applyBorder="1" applyAlignment="1">
      <alignment horizontal="left"/>
    </xf>
    <xf numFmtId="0" fontId="67" fillId="0" borderId="12" xfId="0" applyFont="1" applyBorder="1" applyAlignment="1">
      <alignment horizontal="left" vertical="center" wrapText="1"/>
    </xf>
    <xf numFmtId="3" fontId="68" fillId="33" borderId="13" xfId="0" applyNumberFormat="1" applyFont="1" applyFill="1" applyBorder="1" applyAlignment="1">
      <alignment/>
    </xf>
    <xf numFmtId="3" fontId="5" fillId="33" borderId="13" xfId="0" applyNumberFormat="1" applyFont="1" applyFill="1" applyBorder="1" applyAlignment="1">
      <alignment/>
    </xf>
    <xf numFmtId="173" fontId="5" fillId="33" borderId="14" xfId="0" applyNumberFormat="1" applyFont="1" applyFill="1" applyBorder="1" applyAlignment="1">
      <alignment/>
    </xf>
    <xf numFmtId="0" fontId="5" fillId="34" borderId="20" xfId="0" applyFont="1" applyFill="1" applyBorder="1" applyAlignment="1">
      <alignment/>
    </xf>
    <xf numFmtId="0" fontId="5" fillId="34" borderId="0" xfId="0" applyFont="1" applyFill="1" applyBorder="1" applyAlignment="1">
      <alignment horizontal="left"/>
    </xf>
    <xf numFmtId="0" fontId="5" fillId="34" borderId="0" xfId="0" applyFont="1" applyFill="1" applyBorder="1" applyAlignment="1">
      <alignment/>
    </xf>
    <xf numFmtId="0" fontId="5" fillId="34" borderId="13" xfId="0" applyFont="1" applyFill="1" applyBorder="1" applyAlignment="1">
      <alignment/>
    </xf>
    <xf numFmtId="173" fontId="5" fillId="34" borderId="13" xfId="0" applyNumberFormat="1" applyFont="1" applyFill="1" applyBorder="1" applyAlignment="1">
      <alignment/>
    </xf>
    <xf numFmtId="3" fontId="5" fillId="34" borderId="13" xfId="0" applyNumberFormat="1" applyFont="1" applyFill="1" applyBorder="1" applyAlignment="1">
      <alignment/>
    </xf>
    <xf numFmtId="3" fontId="5" fillId="34" borderId="0" xfId="0" applyNumberFormat="1" applyFont="1" applyFill="1" applyBorder="1" applyAlignment="1">
      <alignment/>
    </xf>
    <xf numFmtId="0" fontId="5" fillId="34" borderId="19" xfId="0" applyFont="1" applyFill="1" applyBorder="1" applyAlignment="1">
      <alignment/>
    </xf>
    <xf numFmtId="0" fontId="5" fillId="34" borderId="15" xfId="0" applyFont="1" applyFill="1" applyBorder="1" applyAlignment="1">
      <alignment/>
    </xf>
    <xf numFmtId="3" fontId="5" fillId="34" borderId="16" xfId="0" applyNumberFormat="1" applyFont="1" applyFill="1" applyBorder="1" applyAlignment="1">
      <alignment/>
    </xf>
    <xf numFmtId="0" fontId="67" fillId="34" borderId="22" xfId="0" applyFont="1" applyFill="1" applyBorder="1" applyAlignment="1">
      <alignment horizontal="left" vertical="center"/>
    </xf>
    <xf numFmtId="0" fontId="6" fillId="34" borderId="22" xfId="0" applyFont="1" applyFill="1" applyBorder="1" applyAlignment="1">
      <alignment horizontal="left" vertical="center"/>
    </xf>
    <xf numFmtId="0" fontId="5" fillId="34" borderId="18" xfId="0" applyFont="1" applyFill="1" applyBorder="1" applyAlignment="1">
      <alignment/>
    </xf>
    <xf numFmtId="0" fontId="5" fillId="34" borderId="23" xfId="0" applyFont="1" applyFill="1" applyBorder="1" applyAlignment="1">
      <alignment/>
    </xf>
    <xf numFmtId="0" fontId="5" fillId="34" borderId="23" xfId="0" applyFont="1" applyFill="1" applyBorder="1" applyAlignment="1">
      <alignment horizontal="center" wrapText="1"/>
    </xf>
    <xf numFmtId="3" fontId="3" fillId="34" borderId="24" xfId="58" applyNumberFormat="1" applyFont="1" applyFill="1" applyBorder="1">
      <alignment/>
      <protection/>
    </xf>
    <xf numFmtId="0" fontId="5" fillId="0" borderId="19" xfId="0" applyFont="1" applyBorder="1" applyAlignment="1">
      <alignment wrapText="1"/>
    </xf>
    <xf numFmtId="0" fontId="5" fillId="0" borderId="21" xfId="0" applyFont="1" applyBorder="1" applyAlignment="1">
      <alignment/>
    </xf>
    <xf numFmtId="173" fontId="5" fillId="33" borderId="13" xfId="0" applyNumberFormat="1" applyFont="1" applyFill="1" applyBorder="1" applyAlignment="1">
      <alignment/>
    </xf>
    <xf numFmtId="0" fontId="5" fillId="0" borderId="19" xfId="0" applyFont="1" applyFill="1" applyBorder="1" applyAlignment="1">
      <alignment/>
    </xf>
    <xf numFmtId="0" fontId="5" fillId="0" borderId="21" xfId="0" applyFont="1" applyFill="1" applyBorder="1" applyAlignment="1">
      <alignment/>
    </xf>
    <xf numFmtId="0" fontId="5" fillId="0" borderId="19" xfId="0" applyFont="1" applyFill="1" applyBorder="1" applyAlignment="1">
      <alignment wrapText="1"/>
    </xf>
    <xf numFmtId="3" fontId="5" fillId="33" borderId="14" xfId="0" applyNumberFormat="1" applyFont="1" applyFill="1" applyBorder="1" applyAlignment="1">
      <alignment/>
    </xf>
    <xf numFmtId="0" fontId="5" fillId="0" borderId="20" xfId="0" applyFont="1" applyFill="1" applyBorder="1" applyAlignment="1">
      <alignment/>
    </xf>
    <xf numFmtId="3" fontId="3" fillId="0" borderId="0" xfId="58" applyNumberFormat="1" applyFont="1" applyFill="1" applyBorder="1">
      <alignment/>
      <protection/>
    </xf>
    <xf numFmtId="3" fontId="5" fillId="33" borderId="15" xfId="0" applyNumberFormat="1" applyFont="1" applyFill="1" applyBorder="1" applyAlignment="1">
      <alignment/>
    </xf>
    <xf numFmtId="173" fontId="5" fillId="33" borderId="0" xfId="0" applyNumberFormat="1" applyFont="1" applyFill="1" applyBorder="1" applyAlignment="1">
      <alignment/>
    </xf>
    <xf numFmtId="173" fontId="5" fillId="33" borderId="13" xfId="42" applyNumberFormat="1" applyFont="1" applyFill="1" applyBorder="1" applyAlignment="1">
      <alignment horizontal="right"/>
    </xf>
    <xf numFmtId="0" fontId="5" fillId="0" borderId="19" xfId="0" applyFont="1" applyBorder="1" applyAlignment="1">
      <alignment/>
    </xf>
    <xf numFmtId="49" fontId="5" fillId="0" borderId="10" xfId="58" applyNumberFormat="1" applyFont="1" applyFill="1" applyBorder="1" applyAlignment="1">
      <alignment/>
      <protection/>
    </xf>
    <xf numFmtId="0" fontId="65" fillId="0" borderId="10" xfId="58" applyFont="1" applyFill="1" applyBorder="1" applyAlignment="1">
      <alignment/>
      <protection/>
    </xf>
    <xf numFmtId="0" fontId="5" fillId="35" borderId="13" xfId="0" applyFont="1" applyFill="1" applyBorder="1" applyAlignment="1">
      <alignment/>
    </xf>
    <xf numFmtId="0" fontId="5" fillId="35" borderId="20" xfId="0" applyFont="1" applyFill="1" applyBorder="1" applyAlignment="1">
      <alignment/>
    </xf>
    <xf numFmtId="0" fontId="5" fillId="35" borderId="0" xfId="0" applyFont="1" applyFill="1" applyBorder="1" applyAlignment="1">
      <alignment horizontal="left"/>
    </xf>
    <xf numFmtId="0" fontId="5" fillId="35" borderId="0" xfId="0" applyFont="1" applyFill="1" applyBorder="1" applyAlignment="1">
      <alignment/>
    </xf>
    <xf numFmtId="173" fontId="5" fillId="35" borderId="13" xfId="0" applyNumberFormat="1" applyFont="1" applyFill="1" applyBorder="1" applyAlignment="1">
      <alignment/>
    </xf>
    <xf numFmtId="3" fontId="5" fillId="35" borderId="13" xfId="0" applyNumberFormat="1" applyFont="1" applyFill="1" applyBorder="1" applyAlignment="1">
      <alignment/>
    </xf>
    <xf numFmtId="3" fontId="5" fillId="35" borderId="0" xfId="0" applyNumberFormat="1" applyFont="1" applyFill="1" applyBorder="1" applyAlignment="1">
      <alignment/>
    </xf>
    <xf numFmtId="0" fontId="5" fillId="35" borderId="19" xfId="0" applyFont="1" applyFill="1" applyBorder="1" applyAlignment="1">
      <alignment/>
    </xf>
    <xf numFmtId="0" fontId="5" fillId="35" borderId="15" xfId="0" applyFont="1" applyFill="1" applyBorder="1" applyAlignment="1">
      <alignment/>
    </xf>
    <xf numFmtId="3" fontId="5" fillId="35" borderId="16" xfId="0" applyNumberFormat="1" applyFont="1" applyFill="1" applyBorder="1" applyAlignment="1">
      <alignment/>
    </xf>
    <xf numFmtId="0" fontId="67" fillId="35" borderId="22" xfId="0" applyFont="1" applyFill="1" applyBorder="1" applyAlignment="1">
      <alignment horizontal="left" vertical="center"/>
    </xf>
    <xf numFmtId="0" fontId="6" fillId="35" borderId="22" xfId="0" applyFont="1" applyFill="1" applyBorder="1" applyAlignment="1">
      <alignment horizontal="left" vertical="center"/>
    </xf>
    <xf numFmtId="0" fontId="5" fillId="35" borderId="18" xfId="0" applyFont="1" applyFill="1" applyBorder="1" applyAlignment="1">
      <alignment/>
    </xf>
    <xf numFmtId="0" fontId="5" fillId="35" borderId="23" xfId="0" applyFont="1" applyFill="1" applyBorder="1" applyAlignment="1">
      <alignment/>
    </xf>
    <xf numFmtId="0" fontId="5" fillId="35" borderId="23" xfId="0" applyFont="1" applyFill="1" applyBorder="1" applyAlignment="1">
      <alignment horizontal="center" wrapText="1"/>
    </xf>
    <xf numFmtId="3" fontId="3" fillId="35" borderId="24" xfId="58" applyNumberFormat="1" applyFont="1" applyFill="1" applyBorder="1">
      <alignment/>
      <protection/>
    </xf>
    <xf numFmtId="3" fontId="68" fillId="33" borderId="15" xfId="0" applyNumberFormat="1" applyFont="1" applyFill="1" applyBorder="1" applyAlignment="1">
      <alignment/>
    </xf>
    <xf numFmtId="0" fontId="3" fillId="0" borderId="0" xfId="58" applyFont="1" applyFill="1" applyBorder="1">
      <alignment/>
      <protection/>
    </xf>
    <xf numFmtId="3" fontId="65" fillId="33" borderId="13" xfId="0" applyNumberFormat="1" applyFont="1" applyFill="1" applyBorder="1" applyAlignment="1">
      <alignment/>
    </xf>
    <xf numFmtId="0" fontId="5" fillId="0" borderId="20" xfId="0" applyFont="1" applyBorder="1" applyAlignment="1">
      <alignment wrapText="1"/>
    </xf>
    <xf numFmtId="173" fontId="5" fillId="33" borderId="15" xfId="0" applyNumberFormat="1" applyFont="1" applyFill="1" applyBorder="1" applyAlignment="1">
      <alignment/>
    </xf>
    <xf numFmtId="0" fontId="6" fillId="35" borderId="22" xfId="0" applyFont="1" applyFill="1" applyBorder="1" applyAlignment="1">
      <alignment vertical="top" wrapText="1"/>
    </xf>
    <xf numFmtId="0" fontId="3" fillId="35" borderId="0" xfId="58" applyFont="1" applyFill="1">
      <alignment/>
      <protection/>
    </xf>
    <xf numFmtId="3" fontId="65" fillId="35" borderId="13" xfId="0" applyNumberFormat="1" applyFont="1" applyFill="1" applyBorder="1" applyAlignment="1">
      <alignment/>
    </xf>
    <xf numFmtId="0" fontId="6" fillId="0" borderId="0" xfId="0" applyFont="1" applyBorder="1" applyAlignment="1">
      <alignment horizontal="left"/>
    </xf>
    <xf numFmtId="0" fontId="6" fillId="0" borderId="13" xfId="0" applyFont="1" applyBorder="1" applyAlignment="1">
      <alignment horizontal="left"/>
    </xf>
    <xf numFmtId="0" fontId="5" fillId="35" borderId="0" xfId="0" applyFont="1" applyFill="1" applyBorder="1" applyAlignment="1">
      <alignment/>
    </xf>
    <xf numFmtId="0" fontId="3" fillId="0" borderId="12" xfId="58" applyFont="1" applyFill="1" applyBorder="1">
      <alignment/>
      <protection/>
    </xf>
    <xf numFmtId="3" fontId="65" fillId="33" borderId="14" xfId="0" applyNumberFormat="1" applyFont="1" applyFill="1" applyBorder="1" applyAlignment="1">
      <alignment/>
    </xf>
    <xf numFmtId="0" fontId="6" fillId="0" borderId="16" xfId="0" applyFont="1" applyFill="1" applyBorder="1" applyAlignment="1">
      <alignment/>
    </xf>
    <xf numFmtId="173" fontId="5" fillId="0" borderId="15" xfId="0" applyNumberFormat="1" applyFont="1" applyFill="1" applyBorder="1" applyAlignment="1">
      <alignment/>
    </xf>
    <xf numFmtId="0" fontId="65" fillId="0" borderId="20" xfId="0" applyFont="1" applyBorder="1" applyAlignment="1">
      <alignment/>
    </xf>
    <xf numFmtId="0" fontId="5" fillId="36" borderId="10" xfId="58" applyFont="1" applyFill="1" applyBorder="1" applyAlignment="1">
      <alignment/>
      <protection/>
    </xf>
    <xf numFmtId="0" fontId="65" fillId="36" borderId="10" xfId="58" applyFont="1" applyFill="1" applyBorder="1" applyAlignment="1">
      <alignment/>
      <protection/>
    </xf>
    <xf numFmtId="0" fontId="5" fillId="36" borderId="0" xfId="58" applyFont="1" applyFill="1" applyAlignment="1">
      <alignment/>
      <protection/>
    </xf>
    <xf numFmtId="0" fontId="5" fillId="36" borderId="18" xfId="58" applyFont="1" applyFill="1" applyBorder="1" applyAlignment="1">
      <alignment/>
      <protection/>
    </xf>
    <xf numFmtId="0" fontId="5" fillId="0" borderId="20" xfId="0" applyFont="1" applyBorder="1" applyAlignment="1">
      <alignment horizontal="center"/>
    </xf>
    <xf numFmtId="0" fontId="69" fillId="0" borderId="16" xfId="0" applyFont="1" applyFill="1" applyBorder="1" applyAlignment="1">
      <alignment/>
    </xf>
    <xf numFmtId="0" fontId="69" fillId="0" borderId="13" xfId="0" applyFont="1" applyFill="1" applyBorder="1" applyAlignment="1">
      <alignment/>
    </xf>
    <xf numFmtId="3" fontId="3" fillId="0" borderId="15" xfId="58" applyNumberFormat="1" applyFont="1" applyFill="1" applyBorder="1">
      <alignment/>
      <protection/>
    </xf>
    <xf numFmtId="0" fontId="6" fillId="0" borderId="18" xfId="58" applyFont="1" applyFill="1" applyBorder="1" applyAlignment="1">
      <alignment/>
      <protection/>
    </xf>
    <xf numFmtId="173" fontId="65" fillId="37" borderId="10" xfId="42" applyNumberFormat="1" applyFont="1" applyFill="1" applyBorder="1" applyAlignment="1">
      <alignment/>
    </xf>
    <xf numFmtId="173" fontId="5" fillId="37" borderId="10" xfId="42" applyNumberFormat="1" applyFont="1" applyFill="1" applyBorder="1" applyAlignment="1">
      <alignment horizontal="right"/>
    </xf>
    <xf numFmtId="0" fontId="5" fillId="37" borderId="10" xfId="58" applyFont="1" applyFill="1" applyBorder="1" applyAlignment="1">
      <alignment/>
      <protection/>
    </xf>
    <xf numFmtId="173" fontId="68" fillId="37" borderId="10" xfId="42" applyNumberFormat="1" applyFont="1" applyFill="1" applyBorder="1" applyAlignment="1">
      <alignment horizontal="right"/>
    </xf>
    <xf numFmtId="173" fontId="6" fillId="0" borderId="10" xfId="42" applyNumberFormat="1" applyFont="1" applyFill="1" applyBorder="1" applyAlignment="1">
      <alignment horizontal="right"/>
    </xf>
    <xf numFmtId="0" fontId="67" fillId="0" borderId="0" xfId="58" applyFont="1" applyFill="1" applyAlignment="1">
      <alignment/>
      <protection/>
    </xf>
    <xf numFmtId="3" fontId="65" fillId="37" borderId="10" xfId="0" applyNumberFormat="1" applyFont="1" applyFill="1" applyBorder="1" applyAlignment="1">
      <alignment horizontal="right" wrapText="1"/>
    </xf>
    <xf numFmtId="0" fontId="69" fillId="37" borderId="15" xfId="0" applyFont="1" applyFill="1" applyBorder="1" applyAlignment="1">
      <alignment/>
    </xf>
    <xf numFmtId="3" fontId="3" fillId="37" borderId="0" xfId="58" applyNumberFormat="1" applyFont="1" applyFill="1" applyBorder="1">
      <alignment/>
      <protection/>
    </xf>
    <xf numFmtId="0" fontId="70" fillId="0" borderId="12" xfId="58" applyFont="1" applyFill="1" applyBorder="1" applyAlignment="1">
      <alignment vertical="center"/>
      <protection/>
    </xf>
    <xf numFmtId="0" fontId="70" fillId="37" borderId="12" xfId="58" applyFont="1" applyFill="1" applyBorder="1" applyAlignment="1">
      <alignment vertical="center"/>
      <protection/>
    </xf>
    <xf numFmtId="172" fontId="6" fillId="34" borderId="10" xfId="44" applyNumberFormat="1" applyFont="1" applyFill="1" applyBorder="1" applyAlignment="1">
      <alignment horizontal="left"/>
    </xf>
    <xf numFmtId="0" fontId="6" fillId="0" borderId="19" xfId="58" applyFont="1" applyFill="1" applyBorder="1" applyAlignment="1">
      <alignment/>
      <protection/>
    </xf>
    <xf numFmtId="49" fontId="6" fillId="0" borderId="18" xfId="58" applyNumberFormat="1" applyFont="1" applyFill="1" applyBorder="1" applyAlignment="1">
      <alignment horizontal="left"/>
      <protection/>
    </xf>
    <xf numFmtId="171" fontId="5" fillId="0" borderId="10" xfId="42" applyFont="1" applyFill="1" applyBorder="1" applyAlignment="1">
      <alignment/>
    </xf>
    <xf numFmtId="173" fontId="5" fillId="37" borderId="10" xfId="42" applyNumberFormat="1" applyFont="1" applyFill="1" applyBorder="1" applyAlignment="1">
      <alignment/>
    </xf>
    <xf numFmtId="173" fontId="5" fillId="37" borderId="17" xfId="42" applyNumberFormat="1" applyFont="1" applyFill="1" applyBorder="1" applyAlignment="1">
      <alignment/>
    </xf>
    <xf numFmtId="173" fontId="6" fillId="0" borderId="17" xfId="42" applyNumberFormat="1" applyFont="1" applyFill="1" applyBorder="1" applyAlignment="1">
      <alignment/>
    </xf>
    <xf numFmtId="173" fontId="6" fillId="0" borderId="10" xfId="42" applyNumberFormat="1" applyFont="1" applyFill="1" applyBorder="1" applyAlignment="1">
      <alignment/>
    </xf>
    <xf numFmtId="0" fontId="65" fillId="0" borderId="10" xfId="0" applyFont="1" applyFill="1" applyBorder="1" applyAlignment="1">
      <alignment horizontal="center" wrapText="1"/>
    </xf>
    <xf numFmtId="0" fontId="6" fillId="0" borderId="18" xfId="58" applyFont="1" applyFill="1" applyBorder="1" applyAlignment="1">
      <alignment horizontal="left"/>
      <protection/>
    </xf>
    <xf numFmtId="3" fontId="3" fillId="37" borderId="15" xfId="58" applyNumberFormat="1" applyFont="1" applyFill="1" applyBorder="1">
      <alignment/>
      <protection/>
    </xf>
    <xf numFmtId="173" fontId="5" fillId="37" borderId="15" xfId="0" applyNumberFormat="1" applyFont="1" applyFill="1" applyBorder="1" applyAlignment="1">
      <alignment/>
    </xf>
    <xf numFmtId="173" fontId="5" fillId="37" borderId="0" xfId="0" applyNumberFormat="1" applyFont="1" applyFill="1" applyBorder="1" applyAlignment="1">
      <alignment/>
    </xf>
    <xf numFmtId="3" fontId="5" fillId="37" borderId="0" xfId="0" applyNumberFormat="1" applyFont="1" applyFill="1" applyBorder="1" applyAlignment="1">
      <alignment/>
    </xf>
    <xf numFmtId="0" fontId="5" fillId="37" borderId="0" xfId="0" applyFont="1" applyFill="1" applyBorder="1" applyAlignment="1">
      <alignment/>
    </xf>
    <xf numFmtId="173" fontId="5" fillId="35" borderId="24" xfId="0" applyNumberFormat="1" applyFont="1" applyFill="1" applyBorder="1" applyAlignment="1">
      <alignment/>
    </xf>
    <xf numFmtId="3" fontId="5" fillId="33" borderId="0" xfId="0" applyNumberFormat="1" applyFont="1" applyFill="1" applyBorder="1" applyAlignment="1">
      <alignment/>
    </xf>
    <xf numFmtId="173" fontId="6" fillId="37" borderId="17" xfId="42" applyNumberFormat="1" applyFont="1" applyFill="1" applyBorder="1" applyAlignment="1">
      <alignment/>
    </xf>
    <xf numFmtId="173" fontId="6" fillId="33" borderId="10" xfId="42" applyNumberFormat="1" applyFont="1" applyFill="1" applyBorder="1" applyAlignment="1">
      <alignment/>
    </xf>
    <xf numFmtId="0" fontId="65" fillId="0" borderId="18" xfId="0" applyFont="1" applyFill="1" applyBorder="1" applyAlignment="1">
      <alignment horizontal="center" wrapText="1"/>
    </xf>
    <xf numFmtId="0" fontId="65" fillId="0" borderId="25" xfId="0" applyFont="1" applyFill="1" applyBorder="1" applyAlignment="1">
      <alignment horizontal="center" wrapText="1"/>
    </xf>
    <xf numFmtId="0" fontId="67" fillId="0" borderId="20" xfId="0" applyFont="1" applyBorder="1" applyAlignment="1">
      <alignment horizontal="left"/>
    </xf>
    <xf numFmtId="3" fontId="5" fillId="35" borderId="23" xfId="0" applyNumberFormat="1" applyFont="1" applyFill="1" applyBorder="1" applyAlignment="1">
      <alignment/>
    </xf>
    <xf numFmtId="0" fontId="6" fillId="35" borderId="10" xfId="0" applyFont="1" applyFill="1" applyBorder="1" applyAlignment="1">
      <alignment horizontal="left" vertical="center"/>
    </xf>
    <xf numFmtId="3" fontId="5" fillId="35" borderId="24" xfId="0" applyNumberFormat="1" applyFont="1" applyFill="1" applyBorder="1" applyAlignment="1">
      <alignment/>
    </xf>
    <xf numFmtId="0" fontId="71" fillId="35" borderId="10" xfId="0" applyFont="1" applyFill="1" applyBorder="1" applyAlignment="1">
      <alignment horizontal="center" vertical="center"/>
    </xf>
    <xf numFmtId="0" fontId="71" fillId="35" borderId="10" xfId="0" applyFont="1" applyFill="1" applyBorder="1" applyAlignment="1">
      <alignment horizontal="center" vertical="center" wrapText="1"/>
    </xf>
    <xf numFmtId="0" fontId="6" fillId="36" borderId="17" xfId="58" applyFont="1" applyFill="1" applyBorder="1" applyAlignment="1">
      <alignment/>
      <protection/>
    </xf>
    <xf numFmtId="0" fontId="5" fillId="37" borderId="15" xfId="0" applyFont="1" applyFill="1" applyBorder="1" applyAlignment="1">
      <alignment/>
    </xf>
    <xf numFmtId="0" fontId="65" fillId="0" borderId="20" xfId="0" applyFont="1" applyFill="1" applyBorder="1" applyAlignment="1">
      <alignment/>
    </xf>
    <xf numFmtId="173" fontId="5" fillId="0" borderId="17" xfId="42" applyNumberFormat="1" applyFont="1" applyFill="1" applyBorder="1" applyAlignment="1">
      <alignment/>
    </xf>
    <xf numFmtId="173" fontId="6" fillId="37" borderId="10" xfId="42" applyNumberFormat="1" applyFont="1" applyFill="1" applyBorder="1" applyAlignment="1">
      <alignment/>
    </xf>
    <xf numFmtId="173" fontId="5" fillId="0" borderId="0" xfId="42" applyNumberFormat="1" applyFont="1" applyFill="1" applyBorder="1" applyAlignment="1">
      <alignment/>
    </xf>
    <xf numFmtId="173" fontId="64" fillId="0" borderId="0" xfId="42" applyNumberFormat="1" applyFont="1" applyAlignment="1">
      <alignment/>
    </xf>
    <xf numFmtId="182" fontId="5" fillId="0" borderId="0" xfId="58" applyNumberFormat="1" applyFont="1" applyFill="1" applyBorder="1" applyAlignment="1">
      <alignment/>
      <protection/>
    </xf>
    <xf numFmtId="173" fontId="64" fillId="0" borderId="0" xfId="0" applyNumberFormat="1" applyFont="1" applyAlignment="1">
      <alignment/>
    </xf>
    <xf numFmtId="173" fontId="5" fillId="0" borderId="0" xfId="42" applyNumberFormat="1" applyFont="1" applyFill="1" applyAlignment="1">
      <alignment/>
    </xf>
    <xf numFmtId="3" fontId="3" fillId="0" borderId="0" xfId="58" applyNumberFormat="1" applyFont="1" applyFill="1" applyAlignment="1">
      <alignment wrapText="1"/>
      <protection/>
    </xf>
    <xf numFmtId="171" fontId="5" fillId="0" borderId="0" xfId="58" applyNumberFormat="1" applyFont="1" applyFill="1" applyBorder="1" applyAlignment="1">
      <alignment/>
      <protection/>
    </xf>
    <xf numFmtId="171" fontId="5" fillId="0" borderId="0" xfId="42" applyFont="1" applyFill="1" applyAlignment="1">
      <alignment/>
    </xf>
    <xf numFmtId="171" fontId="5" fillId="0" borderId="0" xfId="58" applyNumberFormat="1" applyFont="1" applyFill="1" applyAlignment="1">
      <alignment/>
      <protection/>
    </xf>
    <xf numFmtId="171" fontId="3" fillId="0" borderId="0" xfId="58" applyNumberFormat="1" applyFont="1" applyFill="1" applyAlignment="1">
      <alignment/>
      <protection/>
    </xf>
    <xf numFmtId="173" fontId="65" fillId="37" borderId="10" xfId="42" applyNumberFormat="1" applyFont="1" applyFill="1" applyBorder="1" applyAlignment="1">
      <alignment horizontal="right" wrapText="1"/>
    </xf>
    <xf numFmtId="0" fontId="22" fillId="0" borderId="0" xfId="0" applyFont="1" applyAlignment="1">
      <alignment/>
    </xf>
    <xf numFmtId="171" fontId="5" fillId="0" borderId="0" xfId="42" applyFont="1" applyFill="1" applyBorder="1" applyAlignment="1">
      <alignment/>
    </xf>
    <xf numFmtId="9" fontId="5" fillId="0" borderId="0" xfId="61" applyFont="1" applyFill="1" applyAlignment="1">
      <alignment/>
    </xf>
    <xf numFmtId="173" fontId="5" fillId="0" borderId="0" xfId="58" applyNumberFormat="1" applyFont="1" applyFill="1" applyAlignment="1">
      <alignment/>
      <protection/>
    </xf>
    <xf numFmtId="0" fontId="64" fillId="0" borderId="0" xfId="0" applyFont="1" applyFill="1" applyAlignment="1">
      <alignment/>
    </xf>
    <xf numFmtId="171" fontId="64" fillId="0" borderId="0" xfId="0" applyNumberFormat="1" applyFont="1" applyFill="1" applyAlignment="1">
      <alignment/>
    </xf>
    <xf numFmtId="173" fontId="64" fillId="0" borderId="0" xfId="0" applyNumberFormat="1" applyFont="1" applyBorder="1" applyAlignment="1">
      <alignment/>
    </xf>
    <xf numFmtId="3" fontId="5" fillId="0" borderId="0" xfId="58" applyNumberFormat="1" applyFont="1" applyFill="1" applyBorder="1" applyAlignment="1">
      <alignment/>
      <protection/>
    </xf>
    <xf numFmtId="0" fontId="64" fillId="0" borderId="0" xfId="0" applyFont="1" applyFill="1" applyBorder="1" applyAlignment="1">
      <alignment/>
    </xf>
    <xf numFmtId="171" fontId="3" fillId="0" borderId="0" xfId="58" applyNumberFormat="1" applyFont="1" applyFill="1" applyBorder="1" applyAlignment="1">
      <alignment horizontal="center" vertical="top" wrapText="1"/>
      <protection/>
    </xf>
    <xf numFmtId="171" fontId="3" fillId="0" borderId="0" xfId="58" applyNumberFormat="1" applyFont="1" applyFill="1" applyAlignment="1">
      <alignment horizontal="center" vertical="top" wrapText="1"/>
      <protection/>
    </xf>
    <xf numFmtId="173" fontId="3" fillId="0" borderId="0" xfId="58" applyNumberFormat="1" applyFont="1" applyFill="1" applyAlignment="1">
      <alignment horizontal="center" vertical="top" wrapText="1"/>
      <protection/>
    </xf>
    <xf numFmtId="3" fontId="21" fillId="0" borderId="0" xfId="58" applyNumberFormat="1" applyFont="1" applyFill="1" applyAlignment="1">
      <alignment horizontal="center" vertical="center" wrapText="1"/>
      <protection/>
    </xf>
    <xf numFmtId="49" fontId="6" fillId="0" borderId="17" xfId="58" applyNumberFormat="1" applyFont="1" applyFill="1" applyBorder="1" applyAlignment="1">
      <alignment horizontal="left" vertical="center"/>
      <protection/>
    </xf>
    <xf numFmtId="49" fontId="6" fillId="0" borderId="22" xfId="58" applyNumberFormat="1" applyFont="1" applyFill="1" applyBorder="1" applyAlignment="1">
      <alignment horizontal="left" vertical="center"/>
      <protection/>
    </xf>
    <xf numFmtId="49" fontId="6" fillId="0" borderId="26" xfId="58" applyNumberFormat="1" applyFont="1" applyFill="1" applyBorder="1" applyAlignment="1">
      <alignment horizontal="left" vertical="center"/>
      <protection/>
    </xf>
    <xf numFmtId="0" fontId="6" fillId="0" borderId="20" xfId="0" applyFont="1" applyFill="1" applyBorder="1" applyAlignment="1">
      <alignment/>
    </xf>
    <xf numFmtId="0" fontId="6" fillId="0" borderId="0" xfId="0" applyFont="1" applyFill="1" applyBorder="1" applyAlignment="1">
      <alignment/>
    </xf>
    <xf numFmtId="0" fontId="6" fillId="0" borderId="13" xfId="0" applyFont="1" applyFill="1" applyBorder="1" applyAlignment="1">
      <alignment/>
    </xf>
    <xf numFmtId="49" fontId="13" fillId="0" borderId="10" xfId="58" applyNumberFormat="1" applyFont="1" applyFill="1" applyBorder="1" applyAlignment="1">
      <alignment horizontal="left"/>
      <protection/>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70" fillId="0" borderId="12" xfId="58" applyFont="1" applyFill="1" applyBorder="1" applyAlignment="1">
      <alignment horizontal="center" vertical="center"/>
      <protection/>
    </xf>
    <xf numFmtId="172" fontId="6" fillId="34" borderId="18" xfId="44" applyNumberFormat="1" applyFont="1" applyFill="1" applyBorder="1" applyAlignment="1">
      <alignment horizontal="center"/>
    </xf>
    <xf numFmtId="172" fontId="6" fillId="34" borderId="23" xfId="44" applyNumberFormat="1" applyFont="1" applyFill="1" applyBorder="1" applyAlignment="1">
      <alignment horizontal="center"/>
    </xf>
    <xf numFmtId="172" fontId="6" fillId="34" borderId="24" xfId="44" applyNumberFormat="1" applyFont="1" applyFill="1" applyBorder="1" applyAlignment="1">
      <alignment horizontal="center"/>
    </xf>
    <xf numFmtId="49" fontId="6" fillId="34" borderId="23" xfId="58" applyNumberFormat="1" applyFont="1" applyFill="1" applyBorder="1" applyAlignment="1">
      <alignment horizontal="center"/>
      <protection/>
    </xf>
    <xf numFmtId="49" fontId="13" fillId="0" borderId="17" xfId="58" applyNumberFormat="1" applyFont="1" applyFill="1" applyBorder="1" applyAlignment="1">
      <alignment horizontal="left" vertical="center"/>
      <protection/>
    </xf>
    <xf numFmtId="49" fontId="13" fillId="0" borderId="22" xfId="58" applyNumberFormat="1" applyFont="1" applyFill="1" applyBorder="1" applyAlignment="1">
      <alignment horizontal="left" vertical="center"/>
      <protection/>
    </xf>
    <xf numFmtId="49" fontId="13" fillId="0" borderId="26" xfId="58" applyNumberFormat="1" applyFont="1" applyFill="1" applyBorder="1" applyAlignment="1">
      <alignment horizontal="left" vertical="center"/>
      <protection/>
    </xf>
    <xf numFmtId="0" fontId="6" fillId="0" borderId="17"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5" fillId="34" borderId="18" xfId="0" applyFont="1" applyFill="1" applyBorder="1" applyAlignment="1">
      <alignment horizontal="center"/>
    </xf>
    <xf numFmtId="0" fontId="5" fillId="34" borderId="23" xfId="0" applyFont="1" applyFill="1" applyBorder="1" applyAlignment="1">
      <alignment horizontal="center"/>
    </xf>
    <xf numFmtId="0" fontId="5" fillId="34" borderId="24" xfId="0" applyFont="1" applyFill="1" applyBorder="1" applyAlignment="1">
      <alignment horizontal="center"/>
    </xf>
    <xf numFmtId="0" fontId="4" fillId="0" borderId="0" xfId="58" applyFont="1" applyFill="1" applyBorder="1" applyAlignment="1">
      <alignment horizontal="center" vertical="center"/>
      <protection/>
    </xf>
    <xf numFmtId="0" fontId="6" fillId="0" borderId="17" xfId="0" applyFont="1" applyFill="1" applyBorder="1" applyAlignment="1">
      <alignment horizontal="left" vertical="center"/>
    </xf>
    <xf numFmtId="0" fontId="6" fillId="0" borderId="26" xfId="0" applyFont="1" applyFill="1" applyBorder="1" applyAlignment="1">
      <alignment horizontal="left" vertical="center"/>
    </xf>
    <xf numFmtId="0" fontId="6" fillId="0" borderId="22" xfId="0" applyFont="1" applyFill="1" applyBorder="1" applyAlignment="1">
      <alignment horizontal="left" vertical="center"/>
    </xf>
    <xf numFmtId="0" fontId="6" fillId="0" borderId="17" xfId="0" applyFont="1" applyBorder="1" applyAlignment="1">
      <alignment horizontal="left" vertical="center" wrapText="1"/>
    </xf>
    <xf numFmtId="0" fontId="6" fillId="0" borderId="26" xfId="0" applyFont="1" applyBorder="1" applyAlignment="1">
      <alignment horizontal="left" vertical="center" wrapText="1"/>
    </xf>
    <xf numFmtId="0" fontId="6" fillId="0" borderId="17" xfId="0" applyFont="1" applyBorder="1" applyAlignment="1">
      <alignment horizontal="left" vertical="center"/>
    </xf>
    <xf numFmtId="0" fontId="6" fillId="0" borderId="22" xfId="0" applyFont="1" applyBorder="1" applyAlignment="1">
      <alignment horizontal="left" vertical="center"/>
    </xf>
    <xf numFmtId="0" fontId="6" fillId="0" borderId="26" xfId="0" applyFont="1" applyBorder="1" applyAlignment="1">
      <alignment horizontal="left" vertical="center"/>
    </xf>
    <xf numFmtId="0" fontId="6" fillId="34" borderId="18" xfId="0" applyFont="1" applyFill="1" applyBorder="1" applyAlignment="1">
      <alignment horizontal="center"/>
    </xf>
    <xf numFmtId="0" fontId="6" fillId="34" borderId="23" xfId="0" applyFont="1" applyFill="1" applyBorder="1" applyAlignment="1">
      <alignment horizontal="center"/>
    </xf>
    <xf numFmtId="0" fontId="6" fillId="34" borderId="24" xfId="0" applyFont="1" applyFill="1" applyBorder="1" applyAlignment="1">
      <alignment horizont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67" fillId="33" borderId="17" xfId="0" applyFont="1" applyFill="1" applyBorder="1" applyAlignment="1">
      <alignment horizontal="left" vertical="center" wrapText="1"/>
    </xf>
    <xf numFmtId="0" fontId="67" fillId="33" borderId="26" xfId="0" applyFont="1" applyFill="1" applyBorder="1" applyAlignment="1">
      <alignment horizontal="left" vertical="center" wrapText="1"/>
    </xf>
    <xf numFmtId="3" fontId="67" fillId="38" borderId="20" xfId="0" applyNumberFormat="1" applyFont="1" applyFill="1" applyBorder="1" applyAlignment="1">
      <alignment horizontal="center"/>
    </xf>
    <xf numFmtId="0" fontId="67" fillId="33" borderId="22" xfId="0" applyFont="1" applyFill="1" applyBorder="1" applyAlignment="1">
      <alignment horizontal="left" vertical="center" wrapText="1"/>
    </xf>
    <xf numFmtId="0" fontId="72" fillId="0" borderId="18" xfId="0" applyFont="1" applyFill="1" applyBorder="1" applyAlignment="1">
      <alignment horizontal="left" vertical="center" wrapText="1"/>
    </xf>
    <xf numFmtId="0" fontId="5" fillId="34" borderId="12" xfId="0" applyFont="1" applyFill="1" applyBorder="1" applyAlignment="1">
      <alignment horizontal="center"/>
    </xf>
    <xf numFmtId="0" fontId="5" fillId="34" borderId="14" xfId="0" applyFont="1" applyFill="1" applyBorder="1" applyAlignment="1">
      <alignment horizontal="center"/>
    </xf>
    <xf numFmtId="0" fontId="11" fillId="34" borderId="10" xfId="0" applyFont="1" applyFill="1" applyBorder="1" applyAlignment="1">
      <alignment horizontal="center" wrapText="1"/>
    </xf>
    <xf numFmtId="0" fontId="6" fillId="0" borderId="20" xfId="0" applyFont="1" applyBorder="1" applyAlignment="1">
      <alignment horizontal="left"/>
    </xf>
    <xf numFmtId="0" fontId="6" fillId="0" borderId="0" xfId="0" applyFont="1" applyBorder="1" applyAlignment="1">
      <alignment horizontal="left"/>
    </xf>
    <xf numFmtId="0" fontId="6" fillId="0" borderId="13" xfId="0" applyFont="1" applyBorder="1" applyAlignment="1">
      <alignment horizontal="left"/>
    </xf>
    <xf numFmtId="3" fontId="67" fillId="38" borderId="0" xfId="0" applyNumberFormat="1" applyFont="1" applyFill="1" applyBorder="1" applyAlignment="1">
      <alignment horizontal="center" vertical="center"/>
    </xf>
    <xf numFmtId="0" fontId="67" fillId="33" borderId="22" xfId="0" applyFont="1" applyFill="1" applyBorder="1" applyAlignment="1">
      <alignment horizontal="left" vertical="center"/>
    </xf>
    <xf numFmtId="0" fontId="67" fillId="38" borderId="20" xfId="0" applyFont="1" applyFill="1" applyBorder="1" applyAlignment="1">
      <alignment horizontal="center" vertical="center"/>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5" fillId="35" borderId="18" xfId="0" applyFont="1" applyFill="1" applyBorder="1" applyAlignment="1">
      <alignment horizontal="center"/>
    </xf>
    <xf numFmtId="0" fontId="5" fillId="35" borderId="23" xfId="0" applyFont="1" applyFill="1" applyBorder="1" applyAlignment="1">
      <alignment horizontal="center"/>
    </xf>
    <xf numFmtId="0" fontId="5" fillId="35" borderId="24" xfId="0" applyFont="1" applyFill="1" applyBorder="1" applyAlignment="1">
      <alignment horizontal="center"/>
    </xf>
    <xf numFmtId="0" fontId="67" fillId="33" borderId="17" xfId="0" applyFont="1" applyFill="1" applyBorder="1" applyAlignment="1">
      <alignment horizontal="left" vertical="center"/>
    </xf>
    <xf numFmtId="0" fontId="67" fillId="33" borderId="26" xfId="0" applyFont="1" applyFill="1" applyBorder="1" applyAlignment="1">
      <alignment horizontal="left" vertical="center"/>
    </xf>
    <xf numFmtId="0" fontId="6" fillId="35" borderId="18" xfId="0" applyFont="1" applyFill="1" applyBorder="1" applyAlignment="1">
      <alignment horizontal="center"/>
    </xf>
    <xf numFmtId="0" fontId="6" fillId="35" borderId="15" xfId="0" applyFont="1" applyFill="1" applyBorder="1" applyAlignment="1">
      <alignment horizontal="center"/>
    </xf>
    <xf numFmtId="0" fontId="6" fillId="35" borderId="16" xfId="0" applyFont="1" applyFill="1" applyBorder="1" applyAlignment="1">
      <alignment horizontal="center"/>
    </xf>
    <xf numFmtId="49" fontId="6" fillId="0" borderId="17" xfId="58" applyNumberFormat="1" applyFont="1" applyFill="1" applyBorder="1" applyAlignment="1">
      <alignment vertical="center"/>
      <protection/>
    </xf>
    <xf numFmtId="49" fontId="6" fillId="0" borderId="22" xfId="58" applyNumberFormat="1" applyFont="1" applyFill="1" applyBorder="1" applyAlignment="1">
      <alignment vertical="center"/>
      <protection/>
    </xf>
    <xf numFmtId="49" fontId="6" fillId="0" borderId="26" xfId="58" applyNumberFormat="1" applyFont="1" applyFill="1" applyBorder="1" applyAlignment="1">
      <alignment vertical="center"/>
      <protection/>
    </xf>
    <xf numFmtId="49" fontId="6" fillId="35" borderId="15" xfId="58" applyNumberFormat="1" applyFont="1" applyFill="1" applyBorder="1" applyAlignment="1">
      <alignment horizontal="center"/>
      <protection/>
    </xf>
    <xf numFmtId="0" fontId="13" fillId="0" borderId="16" xfId="58" applyFont="1" applyFill="1" applyBorder="1" applyAlignment="1">
      <alignment horizontal="left" vertical="center"/>
      <protection/>
    </xf>
    <xf numFmtId="0" fontId="13" fillId="0" borderId="14" xfId="58" applyFont="1" applyFill="1" applyBorder="1" applyAlignment="1">
      <alignment horizontal="left" vertical="center"/>
      <protection/>
    </xf>
    <xf numFmtId="0" fontId="19" fillId="0" borderId="17" xfId="0" applyFont="1" applyFill="1" applyBorder="1" applyAlignment="1">
      <alignment horizontal="left" vertical="center"/>
    </xf>
    <xf numFmtId="0" fontId="19" fillId="0" borderId="22" xfId="0" applyFont="1" applyFill="1" applyBorder="1" applyAlignment="1">
      <alignment horizontal="left" vertical="center"/>
    </xf>
    <xf numFmtId="0" fontId="19" fillId="0" borderId="26" xfId="0" applyFont="1" applyFill="1" applyBorder="1" applyAlignment="1">
      <alignment horizontal="left" vertical="center"/>
    </xf>
    <xf numFmtId="0" fontId="73" fillId="0" borderId="18" xfId="0" applyFont="1" applyFill="1" applyBorder="1" applyAlignment="1">
      <alignment horizontal="left" vertical="center" wrapText="1"/>
    </xf>
    <xf numFmtId="0" fontId="19" fillId="0" borderId="19" xfId="0" applyFont="1" applyFill="1" applyBorder="1" applyAlignment="1">
      <alignment horizontal="left" vertical="center"/>
    </xf>
    <xf numFmtId="0" fontId="19" fillId="0" borderId="20" xfId="0" applyFont="1" applyFill="1" applyBorder="1" applyAlignment="1">
      <alignment horizontal="left" vertical="center"/>
    </xf>
    <xf numFmtId="0" fontId="19" fillId="0" borderId="19"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20" xfId="0" applyFont="1" applyFill="1" applyBorder="1" applyAlignment="1">
      <alignment horizontal="left" wrapText="1"/>
    </xf>
    <xf numFmtId="0" fontId="19" fillId="0" borderId="21" xfId="0" applyFont="1" applyFill="1" applyBorder="1" applyAlignment="1">
      <alignment horizontal="left" wrapText="1"/>
    </xf>
    <xf numFmtId="0" fontId="6" fillId="0" borderId="17" xfId="58" applyFont="1" applyFill="1" applyBorder="1" applyAlignment="1">
      <alignment horizontal="left"/>
      <protection/>
    </xf>
    <xf numFmtId="0" fontId="6" fillId="0" borderId="26" xfId="58" applyFont="1" applyFill="1" applyBorder="1" applyAlignment="1">
      <alignment horizontal="left"/>
      <protection/>
    </xf>
    <xf numFmtId="0" fontId="19" fillId="0" borderId="19" xfId="0" applyFont="1" applyBorder="1" applyAlignment="1">
      <alignment horizontal="left" vertical="center" wrapText="1"/>
    </xf>
    <xf numFmtId="0" fontId="19" fillId="0" borderId="21" xfId="0" applyFont="1" applyBorder="1" applyAlignment="1">
      <alignment horizontal="left" vertical="center" wrapText="1"/>
    </xf>
    <xf numFmtId="173" fontId="67" fillId="0" borderId="20" xfId="58" applyNumberFormat="1" applyFont="1" applyFill="1" applyBorder="1" applyAlignment="1">
      <alignment horizontal="left" vertical="center" wrapText="1"/>
      <protection/>
    </xf>
    <xf numFmtId="173" fontId="67" fillId="0" borderId="0" xfId="58" applyNumberFormat="1" applyFont="1" applyFill="1" applyBorder="1" applyAlignment="1">
      <alignment horizontal="left" vertical="center" wrapText="1"/>
      <protection/>
    </xf>
    <xf numFmtId="0" fontId="19" fillId="0" borderId="21" xfId="0" applyFont="1" applyFill="1" applyBorder="1" applyAlignment="1">
      <alignment horizontal="left" vertical="center"/>
    </xf>
    <xf numFmtId="0" fontId="19" fillId="0" borderId="17" xfId="0" applyFont="1" applyBorder="1" applyAlignment="1">
      <alignment horizontal="left" vertical="center"/>
    </xf>
    <xf numFmtId="0" fontId="19" fillId="0" borderId="22" xfId="0" applyFont="1" applyBorder="1" applyAlignment="1">
      <alignment horizontal="left" vertical="center"/>
    </xf>
    <xf numFmtId="0" fontId="19" fillId="0" borderId="26" xfId="0" applyFont="1" applyBorder="1" applyAlignment="1">
      <alignment horizontal="left" vertical="center"/>
    </xf>
    <xf numFmtId="0" fontId="73" fillId="0" borderId="19" xfId="0" applyFont="1" applyFill="1" applyBorder="1" applyAlignment="1">
      <alignment horizontal="left" vertical="center"/>
    </xf>
    <xf numFmtId="0" fontId="73" fillId="0" borderId="21" xfId="0" applyFont="1" applyFill="1" applyBorder="1" applyAlignment="1">
      <alignment horizontal="left" vertical="center"/>
    </xf>
    <xf numFmtId="0" fontId="73" fillId="0" borderId="22" xfId="0" applyFont="1" applyFill="1" applyBorder="1" applyAlignment="1">
      <alignment horizontal="left" vertical="center"/>
    </xf>
    <xf numFmtId="0" fontId="19" fillId="0" borderId="21" xfId="0" applyFont="1" applyFill="1" applyBorder="1" applyAlignment="1">
      <alignment horizontal="left" vertical="center" wrapText="1"/>
    </xf>
    <xf numFmtId="0" fontId="73" fillId="0" borderId="19" xfId="0" applyFont="1" applyFill="1" applyBorder="1" applyAlignment="1">
      <alignment horizontal="left" vertical="center" wrapText="1"/>
    </xf>
    <xf numFmtId="0" fontId="73" fillId="0" borderId="21" xfId="0" applyFont="1" applyFill="1" applyBorder="1" applyAlignment="1">
      <alignment horizontal="left" vertical="center" wrapText="1"/>
    </xf>
    <xf numFmtId="3" fontId="67" fillId="38" borderId="13" xfId="0" applyNumberFormat="1" applyFont="1" applyFill="1" applyBorder="1" applyAlignment="1">
      <alignment horizontal="center" vertical="center"/>
    </xf>
    <xf numFmtId="0" fontId="73" fillId="0" borderId="17" xfId="0" applyFont="1" applyFill="1" applyBorder="1" applyAlignment="1">
      <alignment horizontal="left" vertical="center" wrapText="1"/>
    </xf>
    <xf numFmtId="0" fontId="73" fillId="0" borderId="26" xfId="0" applyFont="1" applyFill="1" applyBorder="1" applyAlignment="1">
      <alignment horizontal="left" vertical="center" wrapText="1"/>
    </xf>
    <xf numFmtId="0" fontId="73" fillId="0" borderId="22" xfId="0" applyFont="1" applyFill="1" applyBorder="1" applyAlignment="1">
      <alignment horizontal="left" vertical="center" wrapText="1"/>
    </xf>
    <xf numFmtId="0" fontId="19" fillId="0" borderId="20" xfId="0" applyFont="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Payment Schedule_PMT_48"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PaymentSchedule"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33"/>
  <sheetViews>
    <sheetView tabSelected="1" zoomScale="85" zoomScaleNormal="85" zoomScaleSheetLayoutView="115" zoomScalePageLayoutView="0" workbookViewId="0" topLeftCell="A1">
      <selection activeCell="H17" sqref="H17"/>
    </sheetView>
  </sheetViews>
  <sheetFormatPr defaultColWidth="9.140625" defaultRowHeight="12.75"/>
  <cols>
    <col min="1" max="1" width="55.28125" style="20" customWidth="1"/>
    <col min="2" max="2" width="42.7109375" style="29" customWidth="1"/>
    <col min="3" max="3" width="40.28125" style="22" customWidth="1"/>
    <col min="4" max="4" width="30.421875" style="22" customWidth="1"/>
    <col min="5" max="5" width="17.140625" style="22" customWidth="1"/>
    <col min="6" max="6" width="16.421875" style="1" customWidth="1"/>
    <col min="7" max="7" width="10.140625" style="2" customWidth="1"/>
    <col min="8" max="8" width="12.8515625" style="1" customWidth="1"/>
    <col min="9" max="16384" width="9.140625" style="1" customWidth="1"/>
  </cols>
  <sheetData>
    <row r="1" spans="1:7" s="11" customFormat="1" ht="22.5" customHeight="1">
      <c r="A1" s="245" t="s">
        <v>153</v>
      </c>
      <c r="B1" s="245"/>
      <c r="C1" s="245"/>
      <c r="D1" s="245"/>
      <c r="E1" s="245"/>
      <c r="G1" s="12"/>
    </row>
    <row r="2" spans="1:7" s="11" customFormat="1" ht="22.5" customHeight="1">
      <c r="A2" s="220" t="s">
        <v>152</v>
      </c>
      <c r="B2" s="220"/>
      <c r="C2" s="220"/>
      <c r="D2" s="220"/>
      <c r="E2" s="220"/>
      <c r="G2" s="12"/>
    </row>
    <row r="3" spans="1:7" s="11" customFormat="1" ht="22.5" customHeight="1">
      <c r="A3" s="220"/>
      <c r="B3" s="220"/>
      <c r="C3" s="220"/>
      <c r="D3" s="220"/>
      <c r="E3" s="220"/>
      <c r="G3" s="12"/>
    </row>
    <row r="4" spans="1:7" s="11" customFormat="1" ht="26.25" customHeight="1">
      <c r="A4" s="231" t="s">
        <v>156</v>
      </c>
      <c r="B4" s="231"/>
      <c r="C4" s="231"/>
      <c r="D4" s="164"/>
      <c r="E4" s="163"/>
      <c r="G4" s="12"/>
    </row>
    <row r="5" spans="1:7" s="17" customFormat="1" ht="15.75">
      <c r="A5" s="221" t="s">
        <v>29</v>
      </c>
      <c r="B5" s="165" t="s">
        <v>116</v>
      </c>
      <c r="C5" s="232" t="s">
        <v>63</v>
      </c>
      <c r="D5" s="233"/>
      <c r="E5" s="234"/>
      <c r="F5" s="15"/>
      <c r="G5" s="16"/>
    </row>
    <row r="6" spans="1:7" s="17" customFormat="1" ht="15.75">
      <c r="A6" s="222"/>
      <c r="B6" s="36" t="s">
        <v>88</v>
      </c>
      <c r="C6" s="154">
        <v>611400000</v>
      </c>
      <c r="D6" s="37" t="s">
        <v>18</v>
      </c>
      <c r="E6" s="38" t="s">
        <v>0</v>
      </c>
      <c r="G6" s="16"/>
    </row>
    <row r="7" spans="1:7" s="17" customFormat="1" ht="15.75">
      <c r="A7" s="222"/>
      <c r="B7" s="36" t="s">
        <v>122</v>
      </c>
      <c r="C7" s="64"/>
      <c r="D7" s="36" t="s">
        <v>25</v>
      </c>
      <c r="E7" s="154">
        <v>152850000</v>
      </c>
      <c r="G7" s="16"/>
    </row>
    <row r="8" spans="1:7" s="17" customFormat="1" ht="15.75">
      <c r="A8" s="222"/>
      <c r="B8" s="36" t="s">
        <v>26</v>
      </c>
      <c r="C8" s="154">
        <v>458550000</v>
      </c>
      <c r="D8" s="36" t="s">
        <v>27</v>
      </c>
      <c r="E8" s="154">
        <v>61140000</v>
      </c>
      <c r="G8" s="16"/>
    </row>
    <row r="9" spans="1:7" s="17" customFormat="1" ht="15.75">
      <c r="A9" s="222"/>
      <c r="B9" s="36" t="s">
        <v>121</v>
      </c>
      <c r="C9" s="64">
        <f>C8</f>
        <v>458550000</v>
      </c>
      <c r="D9" s="36" t="s">
        <v>28</v>
      </c>
      <c r="E9" s="154">
        <v>12228000</v>
      </c>
      <c r="G9" s="16"/>
    </row>
    <row r="10" spans="1:7" s="17" customFormat="1" ht="15.75">
      <c r="A10" s="223"/>
      <c r="B10" s="36" t="s">
        <v>120</v>
      </c>
      <c r="C10" s="168">
        <v>0</v>
      </c>
      <c r="D10" s="36"/>
      <c r="E10" s="36"/>
      <c r="G10" s="16"/>
    </row>
    <row r="11" spans="1:7" s="17" customFormat="1" ht="15.75">
      <c r="A11" s="235" t="s">
        <v>35</v>
      </c>
      <c r="B11" s="235"/>
      <c r="C11" s="235"/>
      <c r="D11" s="14"/>
      <c r="E11" s="14"/>
      <c r="F11" s="15"/>
      <c r="G11" s="16"/>
    </row>
    <row r="12" spans="1:7" s="17" customFormat="1" ht="15.75">
      <c r="A12" s="227" t="s">
        <v>48</v>
      </c>
      <c r="B12" s="73" t="s">
        <v>61</v>
      </c>
      <c r="C12" s="155">
        <v>600000000</v>
      </c>
      <c r="D12" s="14"/>
      <c r="E12" s="14"/>
      <c r="F12" s="15"/>
      <c r="G12" s="16"/>
    </row>
    <row r="13" spans="1:7" s="17" customFormat="1" ht="15.75">
      <c r="A13" s="227"/>
      <c r="B13" s="73" t="s">
        <v>60</v>
      </c>
      <c r="C13" s="155">
        <v>48000000</v>
      </c>
      <c r="D13" s="14"/>
      <c r="E13" s="14"/>
      <c r="F13" s="15"/>
      <c r="G13" s="16"/>
    </row>
    <row r="14" spans="1:7" s="17" customFormat="1" ht="15.75">
      <c r="A14" s="227"/>
      <c r="B14" s="166" t="s">
        <v>53</v>
      </c>
      <c r="C14" s="158">
        <f>C12+C13</f>
        <v>648000000</v>
      </c>
      <c r="D14" s="14"/>
      <c r="E14" s="14"/>
      <c r="F14" s="15"/>
      <c r="G14" s="16"/>
    </row>
    <row r="15" spans="1:7" s="17" customFormat="1" ht="15.75">
      <c r="A15" s="236" t="s">
        <v>49</v>
      </c>
      <c r="B15" s="73" t="s">
        <v>52</v>
      </c>
      <c r="C15" s="155">
        <v>48000000</v>
      </c>
      <c r="D15" s="14"/>
      <c r="E15" s="14"/>
      <c r="F15" s="15"/>
      <c r="G15" s="16"/>
    </row>
    <row r="16" spans="1:7" s="17" customFormat="1" ht="15.75">
      <c r="A16" s="237"/>
      <c r="B16" s="73" t="s">
        <v>51</v>
      </c>
      <c r="C16" s="155">
        <v>152850000</v>
      </c>
      <c r="D16" s="14"/>
      <c r="E16" s="14"/>
      <c r="F16" s="15"/>
      <c r="G16" s="16"/>
    </row>
    <row r="17" spans="1:7" s="17" customFormat="1" ht="15.75">
      <c r="A17" s="237"/>
      <c r="B17" s="73" t="s">
        <v>50</v>
      </c>
      <c r="C17" s="155">
        <v>61140000</v>
      </c>
      <c r="D17" s="14"/>
      <c r="E17" s="14"/>
      <c r="F17" s="15"/>
      <c r="G17" s="16"/>
    </row>
    <row r="18" spans="1:7" s="17" customFormat="1" ht="15.75">
      <c r="A18" s="237"/>
      <c r="B18" s="73" t="s">
        <v>86</v>
      </c>
      <c r="C18" s="155">
        <v>4500000</v>
      </c>
      <c r="D18" s="14"/>
      <c r="E18" s="14"/>
      <c r="F18" s="15"/>
      <c r="G18" s="16"/>
    </row>
    <row r="19" spans="1:7" s="17" customFormat="1" ht="15.75">
      <c r="A19" s="237"/>
      <c r="B19" s="73" t="s">
        <v>30</v>
      </c>
      <c r="C19" s="155">
        <v>2300000</v>
      </c>
      <c r="D19" s="14"/>
      <c r="E19" s="14"/>
      <c r="F19" s="15"/>
      <c r="G19" s="16"/>
    </row>
    <row r="20" spans="1:7" s="17" customFormat="1" ht="15.75">
      <c r="A20" s="237"/>
      <c r="B20" s="17" t="s">
        <v>87</v>
      </c>
      <c r="C20" s="156">
        <v>0</v>
      </c>
      <c r="D20" s="14"/>
      <c r="E20" s="35"/>
      <c r="G20" s="16"/>
    </row>
    <row r="21" spans="1:7" s="17" customFormat="1" ht="15.75">
      <c r="A21" s="238"/>
      <c r="B21" s="73" t="s">
        <v>76</v>
      </c>
      <c r="C21" s="157">
        <v>1140000</v>
      </c>
      <c r="D21" s="14"/>
      <c r="E21" s="35"/>
      <c r="G21" s="16"/>
    </row>
    <row r="22" spans="1:7" s="17" customFormat="1" ht="15.75">
      <c r="A22" s="174" t="s">
        <v>31</v>
      </c>
      <c r="B22" s="167" t="s">
        <v>79</v>
      </c>
      <c r="C22" s="158">
        <f>C14-C15-C16-C17-C18-C19-C20-C21</f>
        <v>378070000</v>
      </c>
      <c r="D22" s="159" t="s">
        <v>89</v>
      </c>
      <c r="G22" s="16"/>
    </row>
    <row r="23" spans="1:7" s="17" customFormat="1" ht="15.75">
      <c r="A23" s="41" t="s">
        <v>105</v>
      </c>
      <c r="B23" s="13"/>
      <c r="C23" s="14"/>
      <c r="D23" s="34"/>
      <c r="E23" s="14"/>
      <c r="G23" s="16"/>
    </row>
    <row r="24" spans="1:7" s="17" customFormat="1" ht="15.75">
      <c r="A24" s="14"/>
      <c r="B24" s="14"/>
      <c r="C24" s="14"/>
      <c r="D24" s="14"/>
      <c r="E24" s="14"/>
      <c r="G24" s="16"/>
    </row>
    <row r="25" spans="1:12" s="32" customFormat="1" ht="25.5" customHeight="1">
      <c r="A25" s="190" t="s">
        <v>17</v>
      </c>
      <c r="B25" s="190" t="s">
        <v>123</v>
      </c>
      <c r="C25" s="190" t="s">
        <v>124</v>
      </c>
      <c r="D25" s="190" t="s">
        <v>125</v>
      </c>
      <c r="E25" s="191" t="s">
        <v>126</v>
      </c>
      <c r="F25" s="3"/>
      <c r="G25" s="30"/>
      <c r="H25" s="31"/>
      <c r="I25" s="31"/>
      <c r="J25" s="31"/>
      <c r="K25" s="31"/>
      <c r="L25" s="31"/>
    </row>
    <row r="26" spans="1:12" s="5" customFormat="1" ht="15.75">
      <c r="A26" s="18">
        <v>0</v>
      </c>
      <c r="B26" s="160">
        <v>458550000</v>
      </c>
      <c r="C26" s="160">
        <v>0</v>
      </c>
      <c r="D26" s="160">
        <v>0</v>
      </c>
      <c r="E26" s="160">
        <v>4500000</v>
      </c>
      <c r="F26" s="6"/>
      <c r="G26" s="7"/>
      <c r="H26" s="3"/>
      <c r="I26" s="4"/>
      <c r="J26" s="4"/>
      <c r="K26" s="4"/>
      <c r="L26" s="4"/>
    </row>
    <row r="27" spans="1:12" s="5" customFormat="1" ht="15.75">
      <c r="A27" s="19">
        <v>1</v>
      </c>
      <c r="B27" s="160">
        <v>458550000</v>
      </c>
      <c r="C27" s="160">
        <v>0</v>
      </c>
      <c r="D27" s="160">
        <v>0</v>
      </c>
      <c r="E27" s="160">
        <v>0</v>
      </c>
      <c r="F27" s="6"/>
      <c r="G27" s="7"/>
      <c r="H27" s="3"/>
      <c r="I27" s="4"/>
      <c r="J27" s="4"/>
      <c r="K27" s="4"/>
      <c r="L27" s="4"/>
    </row>
    <row r="28" ht="15.75">
      <c r="B28" s="21"/>
    </row>
    <row r="29" spans="1:5" ht="15.75">
      <c r="A29" s="254" t="s">
        <v>36</v>
      </c>
      <c r="B29" s="255"/>
      <c r="C29" s="255"/>
      <c r="D29" s="256"/>
      <c r="E29" s="24"/>
    </row>
    <row r="30" spans="1:4" ht="15.75">
      <c r="A30" s="239" t="s">
        <v>106</v>
      </c>
      <c r="B30" s="74" t="s">
        <v>21</v>
      </c>
      <c r="C30" s="51">
        <f>D31+D32</f>
        <v>648000000</v>
      </c>
      <c r="D30" s="52"/>
    </row>
    <row r="31" spans="1:4" ht="15.75">
      <c r="A31" s="240"/>
      <c r="B31" s="75" t="s">
        <v>1</v>
      </c>
      <c r="C31" s="26"/>
      <c r="D31" s="79">
        <f>C12</f>
        <v>600000000</v>
      </c>
    </row>
    <row r="32" spans="1:4" ht="15.75">
      <c r="A32" s="240"/>
      <c r="B32" s="75" t="s">
        <v>2</v>
      </c>
      <c r="C32" s="26"/>
      <c r="D32" s="80">
        <f>C13</f>
        <v>48000000</v>
      </c>
    </row>
    <row r="33" spans="1:4" ht="15">
      <c r="A33" s="240"/>
      <c r="B33" s="224" t="s">
        <v>3</v>
      </c>
      <c r="C33" s="225"/>
      <c r="D33" s="226"/>
    </row>
    <row r="34" spans="1:4" ht="15">
      <c r="A34" s="240"/>
      <c r="B34" s="76" t="s">
        <v>4</v>
      </c>
      <c r="C34" s="26"/>
      <c r="D34" s="45"/>
    </row>
    <row r="35" spans="1:4" ht="15">
      <c r="A35" s="240"/>
      <c r="B35" s="76" t="s">
        <v>5</v>
      </c>
      <c r="C35" s="26"/>
      <c r="D35" s="45"/>
    </row>
    <row r="36" spans="1:5" ht="19.5" customHeight="1">
      <c r="A36" s="241"/>
      <c r="B36" s="77" t="s">
        <v>6</v>
      </c>
      <c r="C36" s="78"/>
      <c r="D36" s="50"/>
      <c r="E36" s="23"/>
    </row>
    <row r="37" spans="1:5" ht="15">
      <c r="A37" s="82"/>
      <c r="B37" s="83"/>
      <c r="C37" s="84"/>
      <c r="D37" s="85"/>
      <c r="E37" s="23"/>
    </row>
    <row r="38" spans="1:4" ht="15">
      <c r="A38" s="246" t="s">
        <v>109</v>
      </c>
      <c r="B38" s="53" t="s">
        <v>7</v>
      </c>
      <c r="C38" s="54">
        <f>D39</f>
        <v>378070000</v>
      </c>
      <c r="D38" s="55"/>
    </row>
    <row r="39" spans="1:4" ht="15">
      <c r="A39" s="247"/>
      <c r="B39" s="56" t="s">
        <v>20</v>
      </c>
      <c r="C39" s="44"/>
      <c r="D39" s="81">
        <f>C22</f>
        <v>378070000</v>
      </c>
    </row>
    <row r="40" spans="1:4" ht="15">
      <c r="A40" s="82"/>
      <c r="B40" s="84"/>
      <c r="C40" s="84"/>
      <c r="D40" s="86"/>
    </row>
    <row r="41" spans="1:12" s="2" customFormat="1" ht="28.5" customHeight="1">
      <c r="A41" s="249" t="s">
        <v>107</v>
      </c>
      <c r="B41" s="98" t="s">
        <v>117</v>
      </c>
      <c r="C41" s="54">
        <f>D42</f>
        <v>611400000</v>
      </c>
      <c r="D41" s="52"/>
      <c r="F41" s="1"/>
      <c r="H41" s="1"/>
      <c r="I41" s="1"/>
      <c r="J41" s="1"/>
      <c r="K41" s="1"/>
      <c r="L41" s="1"/>
    </row>
    <row r="42" spans="1:12" s="2" customFormat="1" ht="24" customHeight="1">
      <c r="A42" s="250"/>
      <c r="B42" s="76" t="s">
        <v>8</v>
      </c>
      <c r="C42" s="26"/>
      <c r="D42" s="100">
        <f>C6</f>
        <v>611400000</v>
      </c>
      <c r="F42" s="9"/>
      <c r="H42" s="1"/>
      <c r="I42" s="1"/>
      <c r="J42" s="1"/>
      <c r="K42" s="1"/>
      <c r="L42" s="1"/>
    </row>
    <row r="43" spans="1:12" s="2" customFormat="1" ht="15">
      <c r="A43" s="82"/>
      <c r="B43" s="84"/>
      <c r="C43" s="84"/>
      <c r="D43" s="86"/>
      <c r="F43" s="9"/>
      <c r="H43" s="1"/>
      <c r="I43" s="1"/>
      <c r="J43" s="1"/>
      <c r="K43" s="1"/>
      <c r="L43" s="1"/>
    </row>
    <row r="44" spans="1:12" s="2" customFormat="1" ht="15">
      <c r="A44" s="239" t="s">
        <v>108</v>
      </c>
      <c r="B44" s="53" t="s">
        <v>9</v>
      </c>
      <c r="C44" s="54">
        <f>D45</f>
        <v>152850000</v>
      </c>
      <c r="D44" s="52"/>
      <c r="E44" s="24"/>
      <c r="F44" s="10"/>
      <c r="H44" s="1"/>
      <c r="I44" s="1"/>
      <c r="J44" s="1"/>
      <c r="K44" s="1"/>
      <c r="L44" s="1"/>
    </row>
    <row r="45" spans="1:12" s="2" customFormat="1" ht="15">
      <c r="A45" s="240"/>
      <c r="B45" s="39" t="s">
        <v>20</v>
      </c>
      <c r="C45" s="26"/>
      <c r="D45" s="100">
        <f>E7</f>
        <v>152850000</v>
      </c>
      <c r="F45" s="10"/>
      <c r="H45" s="1"/>
      <c r="I45" s="1"/>
      <c r="J45" s="1"/>
      <c r="K45" s="1"/>
      <c r="L45" s="1"/>
    </row>
    <row r="46" spans="1:12" s="2" customFormat="1" ht="15">
      <c r="A46" s="240"/>
      <c r="B46" s="42" t="s">
        <v>37</v>
      </c>
      <c r="C46" s="26"/>
      <c r="D46" s="45"/>
      <c r="F46" s="10"/>
      <c r="H46" s="1"/>
      <c r="I46" s="1"/>
      <c r="J46" s="1"/>
      <c r="K46" s="1"/>
      <c r="L46" s="1"/>
    </row>
    <row r="47" spans="1:12" s="2" customFormat="1" ht="15">
      <c r="A47" s="240"/>
      <c r="B47" s="39" t="s">
        <v>22</v>
      </c>
      <c r="C47" s="43">
        <f>D48</f>
        <v>49140000</v>
      </c>
      <c r="D47" s="48"/>
      <c r="E47" s="24"/>
      <c r="F47" s="10"/>
      <c r="H47" s="1"/>
      <c r="I47" s="1"/>
      <c r="J47" s="1"/>
      <c r="K47" s="1"/>
      <c r="L47" s="1"/>
    </row>
    <row r="48" spans="1:12" s="2" customFormat="1" ht="15">
      <c r="A48" s="241"/>
      <c r="B48" s="56" t="s">
        <v>20</v>
      </c>
      <c r="C48" s="56"/>
      <c r="D48" s="104">
        <f>C13+C21</f>
        <v>49140000</v>
      </c>
      <c r="F48" s="10"/>
      <c r="H48" s="1"/>
      <c r="I48" s="1"/>
      <c r="J48" s="1"/>
      <c r="K48" s="1"/>
      <c r="L48" s="1"/>
    </row>
    <row r="49" spans="1:12" s="2" customFormat="1" ht="15">
      <c r="A49" s="82"/>
      <c r="B49" s="84"/>
      <c r="C49" s="84"/>
      <c r="D49" s="87"/>
      <c r="F49" s="10"/>
      <c r="H49" s="1"/>
      <c r="I49" s="1"/>
      <c r="J49" s="1"/>
      <c r="K49" s="1"/>
      <c r="L49" s="1"/>
    </row>
    <row r="50" spans="1:12" s="2" customFormat="1" ht="15">
      <c r="A50" s="246" t="s">
        <v>113</v>
      </c>
      <c r="B50" s="53" t="s">
        <v>19</v>
      </c>
      <c r="C50" s="59">
        <f>ROUND(D52/1.1,0)</f>
        <v>2090909</v>
      </c>
      <c r="D50" s="60"/>
      <c r="E50" s="23"/>
      <c r="F50" s="10"/>
      <c r="H50" s="1"/>
      <c r="I50" s="1"/>
      <c r="J50" s="1"/>
      <c r="K50" s="1"/>
      <c r="L50" s="1"/>
    </row>
    <row r="51" spans="1:12" s="2" customFormat="1" ht="15">
      <c r="A51" s="248"/>
      <c r="B51" s="26" t="s">
        <v>10</v>
      </c>
      <c r="C51" s="43">
        <f>D52-C50</f>
        <v>209091</v>
      </c>
      <c r="D51" s="48"/>
      <c r="E51" s="24"/>
      <c r="F51" s="10"/>
      <c r="H51" s="1"/>
      <c r="I51" s="1"/>
      <c r="J51" s="1"/>
      <c r="K51" s="1"/>
      <c r="L51" s="1"/>
    </row>
    <row r="52" spans="1:12" s="2" customFormat="1" ht="15">
      <c r="A52" s="247"/>
      <c r="B52" s="56" t="s">
        <v>20</v>
      </c>
      <c r="C52" s="61"/>
      <c r="D52" s="104">
        <f>C19</f>
        <v>2300000</v>
      </c>
      <c r="F52" s="10"/>
      <c r="H52" s="1"/>
      <c r="I52" s="1"/>
      <c r="J52" s="1"/>
      <c r="K52" s="1"/>
      <c r="L52" s="1"/>
    </row>
    <row r="53" spans="1:12" s="2" customFormat="1" ht="15">
      <c r="A53" s="82"/>
      <c r="B53" s="84"/>
      <c r="C53" s="88"/>
      <c r="D53" s="87"/>
      <c r="F53" s="10"/>
      <c r="H53" s="1"/>
      <c r="I53" s="1"/>
      <c r="J53" s="1"/>
      <c r="K53" s="1"/>
      <c r="L53" s="1"/>
    </row>
    <row r="54" spans="1:12" s="2" customFormat="1" ht="15">
      <c r="A54" s="246" t="s">
        <v>114</v>
      </c>
      <c r="B54" s="53" t="s">
        <v>11</v>
      </c>
      <c r="C54" s="59">
        <f>D55</f>
        <v>61140000</v>
      </c>
      <c r="D54" s="60"/>
      <c r="F54" s="10"/>
      <c r="H54" s="1"/>
      <c r="I54" s="1"/>
      <c r="J54" s="1"/>
      <c r="K54" s="1"/>
      <c r="L54" s="1"/>
    </row>
    <row r="55" spans="1:12" s="2" customFormat="1" ht="15">
      <c r="A55" s="247"/>
      <c r="B55" s="56" t="s">
        <v>20</v>
      </c>
      <c r="C55" s="44"/>
      <c r="D55" s="104">
        <f>E8</f>
        <v>61140000</v>
      </c>
      <c r="E55" s="23"/>
      <c r="F55" s="10"/>
      <c r="H55" s="1"/>
      <c r="I55" s="1"/>
      <c r="J55" s="1"/>
      <c r="K55" s="1"/>
      <c r="L55" s="1"/>
    </row>
    <row r="56" spans="1:12" s="2" customFormat="1" ht="15">
      <c r="A56" s="82"/>
      <c r="B56" s="84"/>
      <c r="C56" s="84"/>
      <c r="D56" s="87"/>
      <c r="E56" s="23"/>
      <c r="F56" s="10"/>
      <c r="H56" s="1"/>
      <c r="I56" s="1"/>
      <c r="J56" s="1"/>
      <c r="K56" s="1"/>
      <c r="L56" s="1"/>
    </row>
    <row r="57" spans="1:12" s="2" customFormat="1" ht="15">
      <c r="A57" s="239" t="s">
        <v>115</v>
      </c>
      <c r="B57" s="57" t="s">
        <v>118</v>
      </c>
      <c r="C57" s="59">
        <f>E26</f>
        <v>4500000</v>
      </c>
      <c r="D57" s="60"/>
      <c r="E57" s="27"/>
      <c r="F57" s="10"/>
      <c r="H57" s="1"/>
      <c r="I57" s="1"/>
      <c r="J57" s="1"/>
      <c r="K57" s="1"/>
      <c r="L57" s="1"/>
    </row>
    <row r="58" spans="1:12" s="2" customFormat="1" ht="15">
      <c r="A58" s="240"/>
      <c r="B58" s="39" t="s">
        <v>119</v>
      </c>
      <c r="C58" s="43">
        <f>C26+D26</f>
        <v>0</v>
      </c>
      <c r="D58" s="48"/>
      <c r="E58" s="28"/>
      <c r="F58" s="1"/>
      <c r="H58" s="1"/>
      <c r="I58" s="1"/>
      <c r="J58" s="1"/>
      <c r="K58" s="1"/>
      <c r="L58" s="1"/>
    </row>
    <row r="59" spans="1:12" s="2" customFormat="1" ht="15">
      <c r="A59" s="241"/>
      <c r="B59" s="56" t="s">
        <v>20</v>
      </c>
      <c r="C59" s="44"/>
      <c r="D59" s="104">
        <f>C18</f>
        <v>4500000</v>
      </c>
      <c r="E59" s="28"/>
      <c r="F59" s="1"/>
      <c r="H59" s="1"/>
      <c r="I59" s="1"/>
      <c r="J59" s="1"/>
      <c r="K59" s="1"/>
      <c r="L59" s="1"/>
    </row>
    <row r="60" spans="1:12" s="2" customFormat="1" ht="15">
      <c r="A60" s="89"/>
      <c r="B60" s="90"/>
      <c r="C60" s="90"/>
      <c r="D60" s="91"/>
      <c r="E60" s="28"/>
      <c r="F60" s="1"/>
      <c r="H60" s="1"/>
      <c r="I60" s="1"/>
      <c r="J60" s="1"/>
      <c r="K60" s="1"/>
      <c r="L60" s="1"/>
    </row>
    <row r="61" spans="1:12" s="2" customFormat="1" ht="30.75">
      <c r="A61" s="265" t="s">
        <v>110</v>
      </c>
      <c r="B61" s="103" t="s">
        <v>78</v>
      </c>
      <c r="C61" s="161"/>
      <c r="D61" s="150"/>
      <c r="E61" s="28"/>
      <c r="F61" s="1"/>
      <c r="H61" s="1"/>
      <c r="I61" s="1"/>
      <c r="J61" s="1"/>
      <c r="K61" s="1"/>
      <c r="L61" s="1"/>
    </row>
    <row r="62" spans="1:12" s="2" customFormat="1" ht="15">
      <c r="A62" s="265"/>
      <c r="B62" s="105" t="s">
        <v>77</v>
      </c>
      <c r="C62" s="162"/>
      <c r="D62" s="151"/>
      <c r="E62" s="28"/>
      <c r="F62" s="1"/>
      <c r="H62" s="1"/>
      <c r="I62" s="1"/>
      <c r="J62" s="1"/>
      <c r="K62" s="1"/>
      <c r="L62" s="1"/>
    </row>
    <row r="63" spans="1:12" s="2" customFormat="1" ht="15">
      <c r="A63" s="265"/>
      <c r="B63" s="102" t="s">
        <v>20</v>
      </c>
      <c r="C63" s="44"/>
      <c r="D63" s="104">
        <f>C20</f>
        <v>0</v>
      </c>
      <c r="E63" s="28"/>
      <c r="F63" s="1"/>
      <c r="H63" s="1"/>
      <c r="I63" s="1"/>
      <c r="J63" s="1"/>
      <c r="K63" s="1"/>
      <c r="L63" s="1"/>
    </row>
    <row r="64" spans="1:12" s="2" customFormat="1" ht="15">
      <c r="A64" s="242"/>
      <c r="B64" s="266"/>
      <c r="C64" s="266"/>
      <c r="D64" s="267"/>
      <c r="E64" s="28"/>
      <c r="F64" s="1"/>
      <c r="H64" s="1"/>
      <c r="I64" s="1"/>
      <c r="J64" s="1"/>
      <c r="K64" s="1"/>
      <c r="L64" s="1"/>
    </row>
    <row r="65" spans="1:12" s="2" customFormat="1" ht="15">
      <c r="A65" s="261" t="s">
        <v>40</v>
      </c>
      <c r="B65" s="57" t="s">
        <v>38</v>
      </c>
      <c r="C65" s="107">
        <f>C30</f>
        <v>648000000</v>
      </c>
      <c r="D65" s="66"/>
      <c r="E65" s="263" t="str">
        <f>IF((C65-D66)=0,"OK","CHECK")</f>
        <v>OK</v>
      </c>
      <c r="F65" s="1"/>
      <c r="H65" s="1"/>
      <c r="I65" s="1"/>
      <c r="J65" s="1"/>
      <c r="K65" s="1"/>
      <c r="L65" s="1"/>
    </row>
    <row r="66" spans="1:12" s="2" customFormat="1" ht="15">
      <c r="A66" s="262"/>
      <c r="B66" s="56" t="s">
        <v>39</v>
      </c>
      <c r="C66" s="44"/>
      <c r="D66" s="104">
        <f>D39+D45+D48+D52+D55+D59+D63</f>
        <v>648000000</v>
      </c>
      <c r="E66" s="263"/>
      <c r="F66" s="1"/>
      <c r="H66" s="1"/>
      <c r="I66" s="1"/>
      <c r="J66" s="1"/>
      <c r="K66" s="1"/>
      <c r="L66" s="1"/>
    </row>
    <row r="67" spans="1:12" s="2" customFormat="1" ht="15">
      <c r="A67" s="92"/>
      <c r="B67" s="84"/>
      <c r="C67" s="84"/>
      <c r="D67" s="87"/>
      <c r="E67" s="33"/>
      <c r="F67" s="1"/>
      <c r="H67" s="1"/>
      <c r="I67" s="1"/>
      <c r="J67" s="1"/>
      <c r="K67" s="1"/>
      <c r="L67" s="1"/>
    </row>
    <row r="68" spans="1:12" s="2" customFormat="1" ht="15">
      <c r="A68" s="264" t="s">
        <v>59</v>
      </c>
      <c r="B68" s="39" t="s">
        <v>62</v>
      </c>
      <c r="C68" s="108">
        <f>D42-C44-C58</f>
        <v>458550000</v>
      </c>
      <c r="D68" s="46"/>
      <c r="E68" s="263" t="str">
        <f>IF(C68=D69,"OK","CHECK")</f>
        <v>OK</v>
      </c>
      <c r="F68" s="1"/>
      <c r="H68" s="1"/>
      <c r="I68" s="1"/>
      <c r="J68" s="1"/>
      <c r="K68" s="1"/>
      <c r="L68" s="1"/>
    </row>
    <row r="69" spans="1:12" s="2" customFormat="1" ht="15">
      <c r="A69" s="264"/>
      <c r="B69" s="39" t="s">
        <v>58</v>
      </c>
      <c r="C69" s="26"/>
      <c r="D69" s="80">
        <f>B27</f>
        <v>458550000</v>
      </c>
      <c r="E69" s="263"/>
      <c r="F69" s="1"/>
      <c r="H69" s="1"/>
      <c r="I69" s="1"/>
      <c r="J69" s="1"/>
      <c r="K69" s="1"/>
      <c r="L69" s="1"/>
    </row>
    <row r="70" spans="1:12" s="2" customFormat="1" ht="15">
      <c r="A70" s="93"/>
      <c r="B70" s="84"/>
      <c r="C70" s="84"/>
      <c r="D70" s="87"/>
      <c r="E70" s="33"/>
      <c r="F70" s="1"/>
      <c r="H70" s="1"/>
      <c r="I70" s="1"/>
      <c r="J70" s="1"/>
      <c r="K70" s="1"/>
      <c r="L70" s="1"/>
    </row>
    <row r="71" spans="1:12" s="2" customFormat="1" ht="15">
      <c r="A71" s="228" t="s">
        <v>111</v>
      </c>
      <c r="B71" s="110" t="s">
        <v>12</v>
      </c>
      <c r="C71" s="152"/>
      <c r="D71" s="150"/>
      <c r="F71" s="1"/>
      <c r="H71" s="1"/>
      <c r="I71" s="1"/>
      <c r="J71" s="1"/>
      <c r="K71" s="1"/>
      <c r="L71" s="1"/>
    </row>
    <row r="72" spans="1:12" s="2" customFormat="1" ht="15">
      <c r="A72" s="229"/>
      <c r="B72" s="76" t="s">
        <v>13</v>
      </c>
      <c r="C72" s="106"/>
      <c r="D72" s="151"/>
      <c r="F72" s="1"/>
      <c r="H72" s="1"/>
      <c r="I72" s="1"/>
      <c r="J72" s="1"/>
      <c r="K72" s="1"/>
      <c r="L72" s="1"/>
    </row>
    <row r="73" spans="1:12" s="2" customFormat="1" ht="15">
      <c r="A73" s="230"/>
      <c r="B73" s="99" t="s">
        <v>15</v>
      </c>
      <c r="C73" s="44"/>
      <c r="D73" s="62"/>
      <c r="F73" s="1"/>
      <c r="H73" s="1"/>
      <c r="I73" s="1"/>
      <c r="J73" s="1"/>
      <c r="K73" s="1"/>
      <c r="L73" s="1"/>
    </row>
    <row r="74" spans="1:12" s="2" customFormat="1" ht="15">
      <c r="A74" s="82"/>
      <c r="B74" s="84"/>
      <c r="C74" s="84"/>
      <c r="D74" s="87"/>
      <c r="F74" s="1"/>
      <c r="H74" s="1"/>
      <c r="I74" s="1"/>
      <c r="J74" s="1"/>
      <c r="K74" s="1"/>
      <c r="L74" s="1"/>
    </row>
    <row r="75" spans="1:12" s="2" customFormat="1" ht="33.75" customHeight="1">
      <c r="A75" s="246" t="s">
        <v>33</v>
      </c>
      <c r="B75" s="67" t="s">
        <v>43</v>
      </c>
      <c r="C75" s="257" t="s">
        <v>47</v>
      </c>
      <c r="D75" s="258"/>
      <c r="E75" s="23"/>
      <c r="F75" s="1"/>
      <c r="H75" s="1"/>
      <c r="I75" s="1"/>
      <c r="J75" s="1"/>
      <c r="K75" s="1"/>
      <c r="L75" s="1"/>
    </row>
    <row r="76" spans="1:12" s="2" customFormat="1" ht="15">
      <c r="A76" s="247"/>
      <c r="B76" s="44" t="s">
        <v>44</v>
      </c>
      <c r="C76" s="259"/>
      <c r="D76" s="260"/>
      <c r="E76" s="23"/>
      <c r="F76" s="1"/>
      <c r="H76" s="1"/>
      <c r="I76" s="1"/>
      <c r="J76" s="1"/>
      <c r="K76" s="1"/>
      <c r="L76" s="1"/>
    </row>
    <row r="77" spans="1:12" s="2" customFormat="1" ht="15">
      <c r="A77" s="94"/>
      <c r="B77" s="95"/>
      <c r="C77" s="96"/>
      <c r="D77" s="97"/>
      <c r="E77" s="23"/>
      <c r="F77" s="1"/>
      <c r="H77" s="1"/>
      <c r="I77" s="1"/>
      <c r="J77" s="1"/>
      <c r="K77" s="1"/>
      <c r="L77" s="1"/>
    </row>
    <row r="78" spans="1:12" s="2" customFormat="1" ht="15">
      <c r="A78" s="251" t="s">
        <v>34</v>
      </c>
      <c r="B78" s="26" t="s">
        <v>14</v>
      </c>
      <c r="C78" s="40">
        <f>D79+D80</f>
        <v>623628000</v>
      </c>
      <c r="D78" s="63"/>
      <c r="F78" s="1"/>
      <c r="H78" s="1"/>
      <c r="I78" s="1"/>
      <c r="J78" s="1"/>
      <c r="K78" s="1"/>
      <c r="L78" s="1"/>
    </row>
    <row r="79" spans="1:12" s="2" customFormat="1" ht="15">
      <c r="A79" s="252"/>
      <c r="B79" s="26" t="s">
        <v>45</v>
      </c>
      <c r="C79" s="26"/>
      <c r="D79" s="49">
        <f>C41</f>
        <v>611400000</v>
      </c>
      <c r="F79" s="1"/>
      <c r="H79" s="1"/>
      <c r="I79" s="1"/>
      <c r="J79" s="1"/>
      <c r="K79" s="1"/>
      <c r="L79" s="1"/>
    </row>
    <row r="80" spans="1:12" s="2" customFormat="1" ht="15">
      <c r="A80" s="252"/>
      <c r="B80" s="26" t="s">
        <v>15</v>
      </c>
      <c r="C80" s="26"/>
      <c r="D80" s="109">
        <f>E9</f>
        <v>12228000</v>
      </c>
      <c r="F80" s="1"/>
      <c r="H80" s="1"/>
      <c r="I80" s="1"/>
      <c r="J80" s="1"/>
      <c r="K80" s="1"/>
      <c r="L80" s="1"/>
    </row>
    <row r="81" spans="1:12" s="2" customFormat="1" ht="15">
      <c r="A81" s="252"/>
      <c r="B81" s="42" t="s">
        <v>16</v>
      </c>
      <c r="C81" s="26"/>
      <c r="D81" s="45"/>
      <c r="F81" s="1"/>
      <c r="H81" s="1"/>
      <c r="I81" s="1"/>
      <c r="J81" s="1"/>
      <c r="K81" s="1"/>
      <c r="L81" s="1"/>
    </row>
    <row r="82" spans="1:12" s="2" customFormat="1" ht="15">
      <c r="A82" s="252"/>
      <c r="B82" s="39" t="s">
        <v>46</v>
      </c>
      <c r="C82" s="26"/>
      <c r="D82" s="45"/>
      <c r="I82" s="1"/>
      <c r="J82" s="1"/>
      <c r="K82" s="1"/>
      <c r="L82" s="1"/>
    </row>
    <row r="83" spans="1:12" s="2" customFormat="1" ht="15">
      <c r="A83" s="253"/>
      <c r="B83" s="39" t="s">
        <v>23</v>
      </c>
      <c r="C83" s="26"/>
      <c r="D83" s="45"/>
      <c r="E83" s="22"/>
      <c r="F83" s="1"/>
      <c r="H83" s="1"/>
      <c r="I83" s="1"/>
      <c r="J83" s="1"/>
      <c r="K83" s="1"/>
      <c r="L83" s="1"/>
    </row>
    <row r="84" spans="1:12" s="2" customFormat="1" ht="15">
      <c r="A84" s="242"/>
      <c r="B84" s="243"/>
      <c r="C84" s="243"/>
      <c r="D84" s="244"/>
      <c r="E84" s="23"/>
      <c r="F84" s="1"/>
      <c r="H84" s="1"/>
      <c r="I84" s="1"/>
      <c r="J84" s="1"/>
      <c r="K84" s="1"/>
      <c r="L84" s="1"/>
    </row>
    <row r="85" spans="1:12" s="2" customFormat="1" ht="15">
      <c r="A85" s="20"/>
      <c r="B85" s="21"/>
      <c r="C85" s="22"/>
      <c r="D85" s="22"/>
      <c r="E85" s="22"/>
      <c r="F85" s="1"/>
      <c r="H85" s="1"/>
      <c r="I85" s="1"/>
      <c r="J85" s="1"/>
      <c r="K85" s="1"/>
      <c r="L85" s="1"/>
    </row>
    <row r="86" spans="1:12" s="2" customFormat="1" ht="15">
      <c r="A86" s="20"/>
      <c r="B86" s="21"/>
      <c r="C86" s="22"/>
      <c r="D86" s="22"/>
      <c r="E86" s="22"/>
      <c r="F86" s="1"/>
      <c r="H86" s="1"/>
      <c r="I86" s="1"/>
      <c r="J86" s="1"/>
      <c r="K86" s="1"/>
      <c r="L86" s="1"/>
    </row>
    <row r="87" spans="1:12" s="2" customFormat="1" ht="15">
      <c r="A87" s="20"/>
      <c r="B87" s="21"/>
      <c r="C87" s="22"/>
      <c r="D87" s="22"/>
      <c r="E87" s="22"/>
      <c r="F87" s="1"/>
      <c r="H87" s="1"/>
      <c r="I87" s="1"/>
      <c r="J87" s="1"/>
      <c r="K87" s="1"/>
      <c r="L87" s="1"/>
    </row>
    <row r="88" spans="1:12" s="2" customFormat="1" ht="15">
      <c r="A88" s="20"/>
      <c r="B88" s="21"/>
      <c r="C88" s="22"/>
      <c r="D88" s="22"/>
      <c r="E88" s="22"/>
      <c r="F88" s="1"/>
      <c r="H88" s="1"/>
      <c r="I88" s="1"/>
      <c r="J88" s="1"/>
      <c r="K88" s="1"/>
      <c r="L88" s="1"/>
    </row>
    <row r="89" spans="1:12" s="2" customFormat="1" ht="15">
      <c r="A89" s="20"/>
      <c r="B89" s="21"/>
      <c r="C89" s="22"/>
      <c r="D89" s="22"/>
      <c r="E89" s="22"/>
      <c r="F89" s="1"/>
      <c r="H89" s="1"/>
      <c r="I89" s="1"/>
      <c r="J89" s="1"/>
      <c r="K89" s="1"/>
      <c r="L89" s="1"/>
    </row>
    <row r="90" spans="1:12" s="2" customFormat="1" ht="15">
      <c r="A90" s="20"/>
      <c r="B90" s="21"/>
      <c r="C90" s="22"/>
      <c r="D90" s="22"/>
      <c r="E90" s="22"/>
      <c r="F90" s="1"/>
      <c r="H90" s="1"/>
      <c r="I90" s="1"/>
      <c r="J90" s="1"/>
      <c r="K90" s="1"/>
      <c r="L90" s="1"/>
    </row>
    <row r="91" spans="1:12" s="2" customFormat="1" ht="15">
      <c r="A91" s="20"/>
      <c r="B91" s="21"/>
      <c r="C91" s="22"/>
      <c r="D91" s="22"/>
      <c r="E91" s="22"/>
      <c r="F91" s="1"/>
      <c r="H91" s="1"/>
      <c r="I91" s="1"/>
      <c r="J91" s="1"/>
      <c r="K91" s="1"/>
      <c r="L91" s="1"/>
    </row>
    <row r="92" spans="1:12" s="2" customFormat="1" ht="15">
      <c r="A92" s="20"/>
      <c r="B92" s="21"/>
      <c r="C92" s="22"/>
      <c r="D92" s="22"/>
      <c r="E92" s="22"/>
      <c r="F92" s="1"/>
      <c r="H92" s="1"/>
      <c r="I92" s="1"/>
      <c r="J92" s="1"/>
      <c r="K92" s="1"/>
      <c r="L92" s="1"/>
    </row>
    <row r="93" spans="1:12" s="2" customFormat="1" ht="15">
      <c r="A93" s="20"/>
      <c r="B93" s="21"/>
      <c r="C93" s="22"/>
      <c r="D93" s="22"/>
      <c r="E93" s="22"/>
      <c r="F93" s="1"/>
      <c r="H93" s="1"/>
      <c r="I93" s="1"/>
      <c r="J93" s="1"/>
      <c r="K93" s="1"/>
      <c r="L93" s="1"/>
    </row>
    <row r="94" spans="1:12" s="2" customFormat="1" ht="15">
      <c r="A94" s="20"/>
      <c r="B94" s="21"/>
      <c r="C94" s="22"/>
      <c r="D94" s="22"/>
      <c r="E94" s="22"/>
      <c r="F94" s="1"/>
      <c r="H94" s="1"/>
      <c r="I94" s="1"/>
      <c r="J94" s="1"/>
      <c r="K94" s="1"/>
      <c r="L94" s="1"/>
    </row>
    <row r="95" spans="1:12" s="2" customFormat="1" ht="15">
      <c r="A95" s="20"/>
      <c r="B95" s="21"/>
      <c r="C95" s="22"/>
      <c r="D95" s="22"/>
      <c r="E95" s="22"/>
      <c r="F95" s="1"/>
      <c r="H95" s="1"/>
      <c r="I95" s="1"/>
      <c r="J95" s="1"/>
      <c r="K95" s="1"/>
      <c r="L95" s="1"/>
    </row>
    <row r="96" spans="1:12" s="2" customFormat="1" ht="15">
      <c r="A96" s="20"/>
      <c r="B96" s="21"/>
      <c r="C96" s="22"/>
      <c r="D96" s="22"/>
      <c r="E96" s="22"/>
      <c r="F96" s="1"/>
      <c r="H96" s="1"/>
      <c r="I96" s="1"/>
      <c r="J96" s="1"/>
      <c r="K96" s="1"/>
      <c r="L96" s="1"/>
    </row>
    <row r="97" spans="1:12" s="2" customFormat="1" ht="15">
      <c r="A97" s="20"/>
      <c r="B97" s="21"/>
      <c r="C97" s="22"/>
      <c r="D97" s="22"/>
      <c r="E97" s="22"/>
      <c r="F97" s="1"/>
      <c r="H97" s="1"/>
      <c r="I97" s="1"/>
      <c r="J97" s="1"/>
      <c r="K97" s="1"/>
      <c r="L97" s="1"/>
    </row>
    <row r="98" spans="1:12" s="2" customFormat="1" ht="15">
      <c r="A98" s="20"/>
      <c r="B98" s="21"/>
      <c r="C98" s="22"/>
      <c r="D98" s="22"/>
      <c r="E98" s="22"/>
      <c r="F98" s="1"/>
      <c r="H98" s="1"/>
      <c r="I98" s="1"/>
      <c r="J98" s="1"/>
      <c r="K98" s="1"/>
      <c r="L98" s="1"/>
    </row>
    <row r="99" spans="1:12" s="2" customFormat="1" ht="15">
      <c r="A99" s="20"/>
      <c r="B99" s="21"/>
      <c r="C99" s="22"/>
      <c r="D99" s="22"/>
      <c r="E99" s="22"/>
      <c r="F99" s="1"/>
      <c r="H99" s="1"/>
      <c r="I99" s="1"/>
      <c r="J99" s="1"/>
      <c r="K99" s="1"/>
      <c r="L99" s="1"/>
    </row>
    <row r="100" spans="1:12" s="2" customFormat="1" ht="15">
      <c r="A100" s="20"/>
      <c r="B100" s="21"/>
      <c r="C100" s="22"/>
      <c r="D100" s="22"/>
      <c r="E100" s="22"/>
      <c r="F100" s="1"/>
      <c r="H100" s="1"/>
      <c r="I100" s="1"/>
      <c r="J100" s="1"/>
      <c r="K100" s="1"/>
      <c r="L100" s="1"/>
    </row>
    <row r="101" spans="1:12" s="2" customFormat="1" ht="15">
      <c r="A101" s="20"/>
      <c r="B101" s="21"/>
      <c r="C101" s="22"/>
      <c r="D101" s="22"/>
      <c r="E101" s="22"/>
      <c r="F101" s="1"/>
      <c r="H101" s="1"/>
      <c r="I101" s="1"/>
      <c r="J101" s="1"/>
      <c r="K101" s="1"/>
      <c r="L101" s="1"/>
    </row>
    <row r="102" spans="1:12" s="2" customFormat="1" ht="15">
      <c r="A102" s="20"/>
      <c r="B102" s="21"/>
      <c r="C102" s="22"/>
      <c r="D102" s="22"/>
      <c r="E102" s="22"/>
      <c r="F102" s="1"/>
      <c r="H102" s="1"/>
      <c r="I102" s="1"/>
      <c r="J102" s="1"/>
      <c r="K102" s="1"/>
      <c r="L102" s="1"/>
    </row>
    <row r="103" spans="1:12" s="2" customFormat="1" ht="15">
      <c r="A103" s="20"/>
      <c r="B103" s="21"/>
      <c r="C103" s="22"/>
      <c r="D103" s="22"/>
      <c r="E103" s="22"/>
      <c r="F103" s="1"/>
      <c r="H103" s="1"/>
      <c r="I103" s="1"/>
      <c r="J103" s="1"/>
      <c r="K103" s="1"/>
      <c r="L103" s="1"/>
    </row>
    <row r="104" spans="1:12" s="2" customFormat="1" ht="15">
      <c r="A104" s="20"/>
      <c r="B104" s="21"/>
      <c r="C104" s="22"/>
      <c r="D104" s="22"/>
      <c r="E104" s="22"/>
      <c r="F104" s="1"/>
      <c r="H104" s="1"/>
      <c r="I104" s="1"/>
      <c r="J104" s="1"/>
      <c r="K104" s="1"/>
      <c r="L104" s="1"/>
    </row>
    <row r="105" spans="1:12" s="2" customFormat="1" ht="15">
      <c r="A105" s="20"/>
      <c r="B105" s="21"/>
      <c r="C105" s="22"/>
      <c r="D105" s="22"/>
      <c r="E105" s="22"/>
      <c r="F105" s="1"/>
      <c r="H105" s="1"/>
      <c r="I105" s="1"/>
      <c r="J105" s="1"/>
      <c r="K105" s="1"/>
      <c r="L105" s="1"/>
    </row>
    <row r="106" spans="1:12" s="2" customFormat="1" ht="15">
      <c r="A106" s="20"/>
      <c r="B106" s="21"/>
      <c r="C106" s="22"/>
      <c r="D106" s="22"/>
      <c r="E106" s="22"/>
      <c r="F106" s="1"/>
      <c r="H106" s="1"/>
      <c r="I106" s="1"/>
      <c r="J106" s="1"/>
      <c r="K106" s="1"/>
      <c r="L106" s="1"/>
    </row>
    <row r="107" spans="1:12" s="2" customFormat="1" ht="15">
      <c r="A107" s="20"/>
      <c r="B107" s="21"/>
      <c r="C107" s="22"/>
      <c r="D107" s="22"/>
      <c r="E107" s="22"/>
      <c r="F107" s="1"/>
      <c r="H107" s="1"/>
      <c r="I107" s="1"/>
      <c r="J107" s="1"/>
      <c r="K107" s="1"/>
      <c r="L107" s="1"/>
    </row>
    <row r="108" spans="1:12" s="2" customFormat="1" ht="15">
      <c r="A108" s="20"/>
      <c r="B108" s="21"/>
      <c r="C108" s="22"/>
      <c r="D108" s="22"/>
      <c r="E108" s="22"/>
      <c r="F108" s="1"/>
      <c r="H108" s="1"/>
      <c r="I108" s="1"/>
      <c r="J108" s="1"/>
      <c r="K108" s="1"/>
      <c r="L108" s="1"/>
    </row>
    <row r="109" spans="1:12" s="2" customFormat="1" ht="15">
      <c r="A109" s="20"/>
      <c r="B109" s="21"/>
      <c r="C109" s="22"/>
      <c r="D109" s="22"/>
      <c r="E109" s="22"/>
      <c r="F109" s="1"/>
      <c r="H109" s="1"/>
      <c r="I109" s="1"/>
      <c r="J109" s="1"/>
      <c r="K109" s="1"/>
      <c r="L109" s="1"/>
    </row>
    <row r="110" spans="1:12" s="2" customFormat="1" ht="15">
      <c r="A110" s="20"/>
      <c r="B110" s="21"/>
      <c r="C110" s="22"/>
      <c r="D110" s="22"/>
      <c r="E110" s="22"/>
      <c r="F110" s="1"/>
      <c r="H110" s="1"/>
      <c r="I110" s="1"/>
      <c r="J110" s="1"/>
      <c r="K110" s="1"/>
      <c r="L110" s="1"/>
    </row>
    <row r="111" spans="1:12" s="2" customFormat="1" ht="15">
      <c r="A111" s="20"/>
      <c r="B111" s="21"/>
      <c r="C111" s="22"/>
      <c r="D111" s="22"/>
      <c r="E111" s="22"/>
      <c r="F111" s="1"/>
      <c r="H111" s="1"/>
      <c r="I111" s="1"/>
      <c r="J111" s="1"/>
      <c r="K111" s="1"/>
      <c r="L111" s="1"/>
    </row>
    <row r="112" spans="1:12" s="2" customFormat="1" ht="15">
      <c r="A112" s="20"/>
      <c r="B112" s="21"/>
      <c r="C112" s="22"/>
      <c r="D112" s="22"/>
      <c r="E112" s="22"/>
      <c r="F112" s="1"/>
      <c r="H112" s="1"/>
      <c r="I112" s="1"/>
      <c r="J112" s="1"/>
      <c r="K112" s="1"/>
      <c r="L112" s="1"/>
    </row>
    <row r="113" spans="1:12" s="2" customFormat="1" ht="15">
      <c r="A113" s="20"/>
      <c r="B113" s="21"/>
      <c r="C113" s="22"/>
      <c r="D113" s="22"/>
      <c r="E113" s="22"/>
      <c r="F113" s="1"/>
      <c r="H113" s="1"/>
      <c r="I113" s="1"/>
      <c r="J113" s="1"/>
      <c r="K113" s="1"/>
      <c r="L113" s="1"/>
    </row>
    <row r="114" spans="1:12" s="2" customFormat="1" ht="15">
      <c r="A114" s="20"/>
      <c r="B114" s="21"/>
      <c r="C114" s="22"/>
      <c r="D114" s="22"/>
      <c r="E114" s="22"/>
      <c r="F114" s="1"/>
      <c r="H114" s="1"/>
      <c r="I114" s="1"/>
      <c r="J114" s="1"/>
      <c r="K114" s="1"/>
      <c r="L114" s="1"/>
    </row>
    <row r="115" spans="1:12" s="2" customFormat="1" ht="15">
      <c r="A115" s="20"/>
      <c r="B115" s="21"/>
      <c r="C115" s="22"/>
      <c r="D115" s="22"/>
      <c r="E115" s="22"/>
      <c r="F115" s="1"/>
      <c r="H115" s="1"/>
      <c r="I115" s="1"/>
      <c r="J115" s="1"/>
      <c r="K115" s="1"/>
      <c r="L115" s="1"/>
    </row>
    <row r="116" spans="1:12" s="2" customFormat="1" ht="15">
      <c r="A116" s="20"/>
      <c r="B116" s="21"/>
      <c r="C116" s="22"/>
      <c r="D116" s="22"/>
      <c r="E116" s="22"/>
      <c r="F116" s="1"/>
      <c r="H116" s="1"/>
      <c r="I116" s="1"/>
      <c r="J116" s="1"/>
      <c r="K116" s="1"/>
      <c r="L116" s="1"/>
    </row>
    <row r="117" spans="1:12" s="2" customFormat="1" ht="15">
      <c r="A117" s="20"/>
      <c r="B117" s="21"/>
      <c r="C117" s="22"/>
      <c r="D117" s="22"/>
      <c r="E117" s="22"/>
      <c r="F117" s="1"/>
      <c r="H117" s="1"/>
      <c r="I117" s="1"/>
      <c r="J117" s="1"/>
      <c r="K117" s="1"/>
      <c r="L117" s="1"/>
    </row>
    <row r="118" spans="1:12" s="2" customFormat="1" ht="15">
      <c r="A118" s="20"/>
      <c r="B118" s="21"/>
      <c r="C118" s="22"/>
      <c r="D118" s="22"/>
      <c r="E118" s="22"/>
      <c r="F118" s="1"/>
      <c r="H118" s="1"/>
      <c r="I118" s="1"/>
      <c r="J118" s="1"/>
      <c r="K118" s="1"/>
      <c r="L118" s="1"/>
    </row>
    <row r="119" spans="1:12" s="2" customFormat="1" ht="15">
      <c r="A119" s="20"/>
      <c r="B119" s="21"/>
      <c r="C119" s="22"/>
      <c r="D119" s="22"/>
      <c r="E119" s="22"/>
      <c r="F119" s="1"/>
      <c r="H119" s="1"/>
      <c r="I119" s="1"/>
      <c r="J119" s="1"/>
      <c r="K119" s="1"/>
      <c r="L119" s="1"/>
    </row>
    <row r="120" spans="1:12" s="2" customFormat="1" ht="15">
      <c r="A120" s="20"/>
      <c r="B120" s="21"/>
      <c r="C120" s="22"/>
      <c r="D120" s="22"/>
      <c r="E120" s="22"/>
      <c r="F120" s="1"/>
      <c r="H120" s="1"/>
      <c r="I120" s="1"/>
      <c r="J120" s="1"/>
      <c r="K120" s="1"/>
      <c r="L120" s="1"/>
    </row>
    <row r="121" spans="1:12" s="2" customFormat="1" ht="15">
      <c r="A121" s="20"/>
      <c r="B121" s="21"/>
      <c r="C121" s="22"/>
      <c r="D121" s="22"/>
      <c r="E121" s="22"/>
      <c r="F121" s="1"/>
      <c r="H121" s="1"/>
      <c r="I121" s="1"/>
      <c r="J121" s="1"/>
      <c r="K121" s="1"/>
      <c r="L121" s="1"/>
    </row>
    <row r="122" spans="1:12" s="2" customFormat="1" ht="15">
      <c r="A122" s="20"/>
      <c r="B122" s="21"/>
      <c r="C122" s="22"/>
      <c r="D122" s="22"/>
      <c r="E122" s="22"/>
      <c r="F122" s="1"/>
      <c r="H122" s="1"/>
      <c r="I122" s="1"/>
      <c r="J122" s="1"/>
      <c r="K122" s="1"/>
      <c r="L122" s="1"/>
    </row>
    <row r="123" spans="1:12" s="2" customFormat="1" ht="15">
      <c r="A123" s="20"/>
      <c r="B123" s="21"/>
      <c r="C123" s="22"/>
      <c r="D123" s="22"/>
      <c r="E123" s="22"/>
      <c r="F123" s="1"/>
      <c r="H123" s="1"/>
      <c r="I123" s="1"/>
      <c r="J123" s="1"/>
      <c r="K123" s="1"/>
      <c r="L123" s="1"/>
    </row>
    <row r="124" spans="1:12" s="2" customFormat="1" ht="15">
      <c r="A124" s="20"/>
      <c r="B124" s="21"/>
      <c r="C124" s="22"/>
      <c r="D124" s="22"/>
      <c r="E124" s="22"/>
      <c r="F124" s="1"/>
      <c r="H124" s="1"/>
      <c r="I124" s="1"/>
      <c r="J124" s="1"/>
      <c r="K124" s="1"/>
      <c r="L124" s="1"/>
    </row>
    <row r="125" spans="1:12" s="2" customFormat="1" ht="15">
      <c r="A125" s="20"/>
      <c r="B125" s="21"/>
      <c r="C125" s="22"/>
      <c r="D125" s="22"/>
      <c r="E125" s="22"/>
      <c r="F125" s="1"/>
      <c r="H125" s="1"/>
      <c r="I125" s="1"/>
      <c r="J125" s="1"/>
      <c r="K125" s="1"/>
      <c r="L125" s="1"/>
    </row>
    <row r="126" spans="1:12" s="2" customFormat="1" ht="15">
      <c r="A126" s="20"/>
      <c r="B126" s="21"/>
      <c r="C126" s="22"/>
      <c r="D126" s="22"/>
      <c r="E126" s="22"/>
      <c r="F126" s="1"/>
      <c r="H126" s="1"/>
      <c r="I126" s="1"/>
      <c r="J126" s="1"/>
      <c r="K126" s="1"/>
      <c r="L126" s="1"/>
    </row>
    <row r="127" spans="1:12" s="2" customFormat="1" ht="15">
      <c r="A127" s="20"/>
      <c r="B127" s="21"/>
      <c r="C127" s="22"/>
      <c r="D127" s="22"/>
      <c r="E127" s="22"/>
      <c r="F127" s="1"/>
      <c r="H127" s="1"/>
      <c r="I127" s="1"/>
      <c r="J127" s="1"/>
      <c r="K127" s="1"/>
      <c r="L127" s="1"/>
    </row>
    <row r="128" spans="1:12" s="2" customFormat="1" ht="15">
      <c r="A128" s="20"/>
      <c r="B128" s="21"/>
      <c r="C128" s="22"/>
      <c r="D128" s="22"/>
      <c r="E128" s="22"/>
      <c r="F128" s="1"/>
      <c r="H128" s="1"/>
      <c r="I128" s="1"/>
      <c r="J128" s="1"/>
      <c r="K128" s="1"/>
      <c r="L128" s="1"/>
    </row>
    <row r="129" spans="1:12" s="2" customFormat="1" ht="15">
      <c r="A129" s="20"/>
      <c r="B129" s="21"/>
      <c r="C129" s="22"/>
      <c r="D129" s="22"/>
      <c r="E129" s="22"/>
      <c r="F129" s="1"/>
      <c r="H129" s="1"/>
      <c r="I129" s="1"/>
      <c r="J129" s="1"/>
      <c r="K129" s="1"/>
      <c r="L129" s="1"/>
    </row>
    <row r="130" spans="1:12" s="2" customFormat="1" ht="15">
      <c r="A130" s="20"/>
      <c r="B130" s="21"/>
      <c r="C130" s="22"/>
      <c r="D130" s="22"/>
      <c r="E130" s="22"/>
      <c r="F130" s="1"/>
      <c r="H130" s="1"/>
      <c r="I130" s="1"/>
      <c r="J130" s="1"/>
      <c r="K130" s="1"/>
      <c r="L130" s="1"/>
    </row>
    <row r="131" spans="1:12" s="2" customFormat="1" ht="15">
      <c r="A131" s="20"/>
      <c r="B131" s="21"/>
      <c r="C131" s="22"/>
      <c r="D131" s="22"/>
      <c r="E131" s="22"/>
      <c r="F131" s="1"/>
      <c r="H131" s="1"/>
      <c r="I131" s="1"/>
      <c r="J131" s="1"/>
      <c r="K131" s="1"/>
      <c r="L131" s="1"/>
    </row>
    <row r="132" spans="1:12" s="2" customFormat="1" ht="15">
      <c r="A132" s="20"/>
      <c r="B132" s="21"/>
      <c r="C132" s="22"/>
      <c r="D132" s="22"/>
      <c r="E132" s="22"/>
      <c r="F132" s="1"/>
      <c r="H132" s="1"/>
      <c r="I132" s="1"/>
      <c r="J132" s="1"/>
      <c r="K132" s="1"/>
      <c r="L132" s="1"/>
    </row>
    <row r="133" spans="1:12" s="2" customFormat="1" ht="15">
      <c r="A133" s="20"/>
      <c r="B133" s="21"/>
      <c r="C133" s="22"/>
      <c r="D133" s="22"/>
      <c r="E133" s="22"/>
      <c r="F133" s="1"/>
      <c r="H133" s="1"/>
      <c r="I133" s="1"/>
      <c r="J133" s="1"/>
      <c r="K133" s="1"/>
      <c r="L133" s="1"/>
    </row>
  </sheetData>
  <sheetProtection/>
  <mergeCells count="28">
    <mergeCell ref="A29:D29"/>
    <mergeCell ref="C75:D76"/>
    <mergeCell ref="A65:A66"/>
    <mergeCell ref="E68:E69"/>
    <mergeCell ref="A68:A69"/>
    <mergeCell ref="A61:A63"/>
    <mergeCell ref="A64:D64"/>
    <mergeCell ref="E65:E66"/>
    <mergeCell ref="A84:D84"/>
    <mergeCell ref="A1:E1"/>
    <mergeCell ref="A57:A59"/>
    <mergeCell ref="A54:A55"/>
    <mergeCell ref="A50:A52"/>
    <mergeCell ref="A44:A48"/>
    <mergeCell ref="A41:A42"/>
    <mergeCell ref="A38:A39"/>
    <mergeCell ref="A75:A76"/>
    <mergeCell ref="A78:A83"/>
    <mergeCell ref="A2:E3"/>
    <mergeCell ref="A5:A10"/>
    <mergeCell ref="B33:D33"/>
    <mergeCell ref="A12:A14"/>
    <mergeCell ref="A71:A73"/>
    <mergeCell ref="A4:C4"/>
    <mergeCell ref="C5:E5"/>
    <mergeCell ref="A11:C11"/>
    <mergeCell ref="A15:A21"/>
    <mergeCell ref="A30:A36"/>
  </mergeCells>
  <printOptions/>
  <pageMargins left="0.6" right="0.59" top="0.35" bottom="0.5" header="0.5" footer="0.5"/>
  <pageSetup horizontalDpi="600" verticalDpi="600" orientation="portrait" scale="76" r:id="rId3"/>
  <legacyDrawing r:id="rId2"/>
</worksheet>
</file>

<file path=xl/worksheets/sheet2.xml><?xml version="1.0" encoding="utf-8"?>
<worksheet xmlns="http://schemas.openxmlformats.org/spreadsheetml/2006/main" xmlns:r="http://schemas.openxmlformats.org/officeDocument/2006/relationships">
  <dimension ref="A1:L141"/>
  <sheetViews>
    <sheetView zoomScale="83" zoomScaleNormal="83" zoomScaleSheetLayoutView="115" zoomScalePageLayoutView="0" workbookViewId="0" topLeftCell="A1">
      <selection activeCell="C36" sqref="C36"/>
    </sheetView>
  </sheetViews>
  <sheetFormatPr defaultColWidth="9.140625" defaultRowHeight="12.75"/>
  <cols>
    <col min="1" max="1" width="59.140625" style="20" customWidth="1"/>
    <col min="2" max="2" width="57.57421875" style="29" customWidth="1"/>
    <col min="3" max="3" width="40.28125" style="22" customWidth="1"/>
    <col min="4" max="4" width="31.7109375" style="22" customWidth="1"/>
    <col min="5" max="5" width="20.57421875" style="22" customWidth="1"/>
    <col min="6" max="6" width="16.421875" style="1" customWidth="1"/>
    <col min="7" max="7" width="18.28125" style="2" customWidth="1"/>
    <col min="8" max="8" width="25.7109375" style="1" customWidth="1"/>
    <col min="9" max="9" width="17.7109375" style="1" bestFit="1" customWidth="1"/>
    <col min="10" max="16384" width="9.140625" style="1" customWidth="1"/>
  </cols>
  <sheetData>
    <row r="1" spans="1:7" s="11" customFormat="1" ht="34.5" customHeight="1">
      <c r="A1" s="245" t="s">
        <v>154</v>
      </c>
      <c r="B1" s="245"/>
      <c r="C1" s="245"/>
      <c r="D1" s="245"/>
      <c r="E1" s="245"/>
      <c r="G1" s="12"/>
    </row>
    <row r="2" spans="1:7" s="11" customFormat="1" ht="41.25" customHeight="1">
      <c r="A2" s="220" t="s">
        <v>152</v>
      </c>
      <c r="B2" s="220"/>
      <c r="C2" s="220"/>
      <c r="D2" s="220"/>
      <c r="E2" s="220"/>
      <c r="G2" s="202"/>
    </row>
    <row r="3" spans="1:7" s="11" customFormat="1" ht="18" customHeight="1">
      <c r="A3" s="220"/>
      <c r="B3" s="220"/>
      <c r="C3" s="220"/>
      <c r="D3" s="220"/>
      <c r="E3" s="220"/>
      <c r="G3" s="202"/>
    </row>
    <row r="4" spans="1:8" s="11" customFormat="1" ht="26.25" customHeight="1">
      <c r="A4" s="231" t="s">
        <v>155</v>
      </c>
      <c r="B4" s="231"/>
      <c r="C4" s="231"/>
      <c r="D4" s="164"/>
      <c r="E4" s="163"/>
      <c r="G4" s="12"/>
      <c r="H4" s="206"/>
    </row>
    <row r="5" spans="1:7" s="17" customFormat="1" ht="15.75">
      <c r="A5" s="285" t="s">
        <v>29</v>
      </c>
      <c r="B5" s="165" t="s">
        <v>24</v>
      </c>
      <c r="C5" s="232" t="s">
        <v>85</v>
      </c>
      <c r="D5" s="233"/>
      <c r="E5" s="234"/>
      <c r="F5" s="198"/>
      <c r="G5" s="16"/>
    </row>
    <row r="6" spans="1:7" s="17" customFormat="1" ht="15.75">
      <c r="A6" s="286"/>
      <c r="B6" s="36" t="s">
        <v>91</v>
      </c>
      <c r="C6" s="154">
        <v>600000000</v>
      </c>
      <c r="D6" s="37" t="s">
        <v>18</v>
      </c>
      <c r="E6" s="38" t="s">
        <v>0</v>
      </c>
      <c r="F6" s="28"/>
      <c r="G6" s="16"/>
    </row>
    <row r="7" spans="1:7" s="17" customFormat="1" ht="15.75">
      <c r="A7" s="286"/>
      <c r="B7" s="36" t="s">
        <v>127</v>
      </c>
      <c r="C7" s="64"/>
      <c r="D7" s="73" t="s">
        <v>25</v>
      </c>
      <c r="E7" s="154">
        <v>120000000</v>
      </c>
      <c r="F7" s="28"/>
      <c r="G7" s="16"/>
    </row>
    <row r="8" spans="1:7" s="17" customFormat="1" ht="15.75">
      <c r="A8" s="286"/>
      <c r="B8" s="36" t="s">
        <v>84</v>
      </c>
      <c r="C8" s="154">
        <v>480000000</v>
      </c>
      <c r="D8" s="73" t="s">
        <v>27</v>
      </c>
      <c r="E8" s="154">
        <v>30000000</v>
      </c>
      <c r="F8" s="28"/>
      <c r="G8" s="16"/>
    </row>
    <row r="9" spans="1:7" s="17" customFormat="1" ht="15.75">
      <c r="A9" s="286"/>
      <c r="B9" s="36" t="s">
        <v>121</v>
      </c>
      <c r="C9" s="154">
        <v>436363636</v>
      </c>
      <c r="D9" s="73" t="s">
        <v>28</v>
      </c>
      <c r="E9" s="154">
        <v>13210000</v>
      </c>
      <c r="F9" s="28"/>
      <c r="G9" s="16"/>
    </row>
    <row r="10" spans="1:7" s="17" customFormat="1" ht="15.75">
      <c r="A10" s="287"/>
      <c r="B10" s="36" t="s">
        <v>125</v>
      </c>
      <c r="C10" s="169">
        <v>43636364</v>
      </c>
      <c r="D10" s="36"/>
      <c r="E10" s="36"/>
      <c r="F10" s="28"/>
      <c r="G10" s="16"/>
    </row>
    <row r="11" spans="1:7" s="17" customFormat="1" ht="15.75">
      <c r="A11" s="288" t="s">
        <v>35</v>
      </c>
      <c r="B11" s="288"/>
      <c r="C11" s="288"/>
      <c r="D11" s="14"/>
      <c r="E11" s="14"/>
      <c r="F11" s="198"/>
      <c r="G11" s="16"/>
    </row>
    <row r="12" spans="1:7" s="17" customFormat="1" ht="15.75">
      <c r="A12" s="289" t="s">
        <v>56</v>
      </c>
      <c r="B12" s="73" t="s">
        <v>61</v>
      </c>
      <c r="C12" s="170">
        <v>545454545</v>
      </c>
      <c r="D12" s="197"/>
      <c r="E12" s="203"/>
      <c r="F12" s="15"/>
      <c r="G12" s="16"/>
    </row>
    <row r="13" spans="1:7" s="17" customFormat="1" ht="15.75">
      <c r="A13" s="290"/>
      <c r="B13" s="73" t="s">
        <v>60</v>
      </c>
      <c r="C13" s="170">
        <v>54545455</v>
      </c>
      <c r="D13" s="197"/>
      <c r="E13" s="71"/>
      <c r="F13" s="15"/>
      <c r="G13" s="16"/>
    </row>
    <row r="14" spans="1:9" s="17" customFormat="1" ht="15.75">
      <c r="A14" s="70" t="s">
        <v>48</v>
      </c>
      <c r="B14" s="72" t="s">
        <v>53</v>
      </c>
      <c r="C14" s="171">
        <f>C12+C13</f>
        <v>600000000</v>
      </c>
      <c r="D14" s="71"/>
      <c r="E14" s="14"/>
      <c r="F14" s="15"/>
      <c r="G14" s="16"/>
      <c r="H14" s="204"/>
      <c r="I14" s="205"/>
    </row>
    <row r="15" spans="1:7" s="17" customFormat="1" ht="15.75">
      <c r="A15" s="236" t="s">
        <v>49</v>
      </c>
      <c r="B15" s="36" t="s">
        <v>51</v>
      </c>
      <c r="C15" s="169">
        <v>120000000</v>
      </c>
      <c r="D15" s="199"/>
      <c r="E15" s="203"/>
      <c r="F15" s="203"/>
      <c r="G15" s="16"/>
    </row>
    <row r="16" spans="1:7" s="17" customFormat="1" ht="15.75">
      <c r="A16" s="237"/>
      <c r="B16" s="36" t="s">
        <v>50</v>
      </c>
      <c r="C16" s="169">
        <v>30000000</v>
      </c>
      <c r="D16" s="71"/>
      <c r="E16" s="71"/>
      <c r="F16" s="71"/>
      <c r="G16" s="71"/>
    </row>
    <row r="17" spans="1:7" s="17" customFormat="1" ht="15.75">
      <c r="A17" s="237"/>
      <c r="B17" s="73" t="s">
        <v>86</v>
      </c>
      <c r="C17" s="169">
        <v>5000000</v>
      </c>
      <c r="D17" s="197"/>
      <c r="E17" s="71"/>
      <c r="F17" s="71"/>
      <c r="G17" s="71"/>
    </row>
    <row r="18" spans="1:7" s="17" customFormat="1" ht="15.75">
      <c r="A18" s="237"/>
      <c r="B18" s="36" t="s">
        <v>30</v>
      </c>
      <c r="C18" s="169">
        <v>300000</v>
      </c>
      <c r="D18" s="197"/>
      <c r="E18" s="71"/>
      <c r="F18" s="71"/>
      <c r="G18" s="71"/>
    </row>
    <row r="19" spans="1:7" s="17" customFormat="1" ht="15.75">
      <c r="A19" s="237"/>
      <c r="B19" s="17" t="s">
        <v>80</v>
      </c>
      <c r="C19" s="169">
        <v>4000000</v>
      </c>
      <c r="D19" s="197"/>
      <c r="E19" s="71"/>
      <c r="F19" s="71"/>
      <c r="G19" s="71"/>
    </row>
    <row r="20" spans="1:7" s="17" customFormat="1" ht="15.75">
      <c r="A20" s="238"/>
      <c r="B20" s="73" t="s">
        <v>76</v>
      </c>
      <c r="C20" s="169">
        <v>0</v>
      </c>
      <c r="D20" s="14"/>
      <c r="E20" s="71"/>
      <c r="F20" s="71"/>
      <c r="G20" s="71"/>
    </row>
    <row r="21" spans="1:7" s="17" customFormat="1" ht="15.75">
      <c r="A21" s="37" t="s">
        <v>31</v>
      </c>
      <c r="B21" s="37" t="s">
        <v>79</v>
      </c>
      <c r="C21" s="172">
        <f>C14-C15-C16-C17-C18-C19-C20</f>
        <v>440700000</v>
      </c>
      <c r="D21" s="159" t="s">
        <v>89</v>
      </c>
      <c r="E21" s="71"/>
      <c r="G21" s="16"/>
    </row>
    <row r="22" spans="1:7" s="17" customFormat="1" ht="15.75">
      <c r="A22" s="41" t="s">
        <v>90</v>
      </c>
      <c r="B22" s="13"/>
      <c r="C22" s="14"/>
      <c r="D22" s="34"/>
      <c r="E22" s="14"/>
      <c r="G22" s="16"/>
    </row>
    <row r="23" spans="1:7" s="17" customFormat="1" ht="15.75">
      <c r="A23" s="14"/>
      <c r="B23" s="14"/>
      <c r="C23" s="14"/>
      <c r="D23" s="14"/>
      <c r="E23" s="14"/>
      <c r="G23" s="16"/>
    </row>
    <row r="24" spans="1:12" s="32" customFormat="1" ht="25.5" customHeight="1">
      <c r="A24" s="190" t="s">
        <v>17</v>
      </c>
      <c r="B24" s="190" t="s">
        <v>123</v>
      </c>
      <c r="C24" s="190" t="s">
        <v>124</v>
      </c>
      <c r="D24" s="190" t="s">
        <v>125</v>
      </c>
      <c r="E24" s="190" t="s">
        <v>128</v>
      </c>
      <c r="F24" s="3"/>
      <c r="G24" s="30"/>
      <c r="H24" s="31"/>
      <c r="I24" s="31"/>
      <c r="J24" s="31"/>
      <c r="K24" s="31"/>
      <c r="L24" s="31"/>
    </row>
    <row r="25" spans="1:12" s="5" customFormat="1" ht="15.75">
      <c r="A25" s="173">
        <v>0</v>
      </c>
      <c r="B25" s="160">
        <v>480000000</v>
      </c>
      <c r="C25" s="207">
        <v>4000000</v>
      </c>
      <c r="D25" s="207">
        <v>400000</v>
      </c>
      <c r="E25" s="207">
        <v>600000</v>
      </c>
      <c r="F25" s="6"/>
      <c r="G25" s="7"/>
      <c r="H25" s="3"/>
      <c r="I25" s="4"/>
      <c r="J25" s="4"/>
      <c r="K25" s="4"/>
      <c r="L25" s="4"/>
    </row>
    <row r="26" spans="1:12" s="5" customFormat="1" ht="15.75">
      <c r="A26" s="173">
        <v>1</v>
      </c>
      <c r="B26" s="160">
        <v>475600000</v>
      </c>
      <c r="C26" s="207">
        <v>0</v>
      </c>
      <c r="D26" s="207">
        <v>0</v>
      </c>
      <c r="E26" s="207"/>
      <c r="F26" s="6"/>
      <c r="G26" s="7"/>
      <c r="H26" s="3"/>
      <c r="I26" s="4"/>
      <c r="J26" s="4"/>
      <c r="K26" s="4"/>
      <c r="L26" s="4"/>
    </row>
    <row r="27" ht="15.75">
      <c r="B27" s="21"/>
    </row>
    <row r="28" spans="1:5" ht="15.75">
      <c r="A28" s="268" t="s">
        <v>112</v>
      </c>
      <c r="B28" s="268"/>
      <c r="C28" s="268"/>
      <c r="D28" s="268"/>
      <c r="E28" s="25"/>
    </row>
    <row r="29" spans="1:5" ht="15.75">
      <c r="A29" s="268"/>
      <c r="B29" s="268"/>
      <c r="C29" s="268"/>
      <c r="D29" s="268"/>
      <c r="E29" s="24"/>
    </row>
    <row r="30" spans="1:5" ht="15.75">
      <c r="A30" s="282" t="s">
        <v>36</v>
      </c>
      <c r="B30" s="283"/>
      <c r="C30" s="283"/>
      <c r="D30" s="284"/>
      <c r="E30" s="24"/>
    </row>
    <row r="31" spans="1:4" ht="15" customHeight="1">
      <c r="A31" s="239" t="s">
        <v>106</v>
      </c>
      <c r="B31" s="74" t="s">
        <v>21</v>
      </c>
      <c r="C31" s="129">
        <f>C14</f>
        <v>600000000</v>
      </c>
      <c r="D31" s="52"/>
    </row>
    <row r="32" spans="1:4" ht="15.75">
      <c r="A32" s="240"/>
      <c r="B32" s="75" t="s">
        <v>1</v>
      </c>
      <c r="C32" s="130"/>
      <c r="D32" s="131">
        <f>C12</f>
        <v>545454545</v>
      </c>
    </row>
    <row r="33" spans="1:4" ht="15.75">
      <c r="A33" s="240"/>
      <c r="B33" s="75" t="s">
        <v>129</v>
      </c>
      <c r="C33" s="130"/>
      <c r="D33" s="131">
        <f>C13</f>
        <v>54545455</v>
      </c>
    </row>
    <row r="34" spans="1:4" ht="15.75">
      <c r="A34" s="240"/>
      <c r="B34" s="224" t="s">
        <v>3</v>
      </c>
      <c r="C34" s="225"/>
      <c r="D34" s="226"/>
    </row>
    <row r="35" spans="1:4" ht="15.75">
      <c r="A35" s="240"/>
      <c r="B35" s="76" t="s">
        <v>4</v>
      </c>
      <c r="C35" s="26"/>
      <c r="D35" s="45"/>
    </row>
    <row r="36" spans="1:4" ht="15.75">
      <c r="A36" s="240"/>
      <c r="B36" s="76" t="s">
        <v>5</v>
      </c>
      <c r="C36" s="26"/>
      <c r="D36" s="45"/>
    </row>
    <row r="37" spans="1:5" ht="18" customHeight="1">
      <c r="A37" s="241"/>
      <c r="B37" s="77" t="s">
        <v>6</v>
      </c>
      <c r="C37" s="78"/>
      <c r="D37" s="50"/>
      <c r="E37" s="23"/>
    </row>
    <row r="38" spans="1:5" ht="15.75">
      <c r="A38" s="114"/>
      <c r="B38" s="115"/>
      <c r="C38" s="116"/>
      <c r="D38" s="113"/>
      <c r="E38" s="23"/>
    </row>
    <row r="39" spans="1:4" ht="15.75">
      <c r="A39" s="246" t="s">
        <v>109</v>
      </c>
      <c r="B39" s="53" t="s">
        <v>7</v>
      </c>
      <c r="C39" s="54">
        <f>D40</f>
        <v>440700000</v>
      </c>
      <c r="D39" s="55"/>
    </row>
    <row r="40" spans="1:4" ht="15.75">
      <c r="A40" s="247"/>
      <c r="B40" s="56" t="s">
        <v>20</v>
      </c>
      <c r="C40" s="44"/>
      <c r="D40" s="81">
        <f>C21</f>
        <v>440700000</v>
      </c>
    </row>
    <row r="41" spans="1:4" ht="15.75">
      <c r="A41" s="114"/>
      <c r="B41" s="116"/>
      <c r="C41" s="116"/>
      <c r="D41" s="117"/>
    </row>
    <row r="42" spans="1:12" s="2" customFormat="1" ht="27" customHeight="1">
      <c r="A42" s="275" t="s">
        <v>107</v>
      </c>
      <c r="B42" s="98" t="s">
        <v>117</v>
      </c>
      <c r="C42" s="176"/>
      <c r="D42" s="52"/>
      <c r="F42" s="1"/>
      <c r="H42" s="1"/>
      <c r="I42" s="1"/>
      <c r="J42" s="1"/>
      <c r="K42" s="1"/>
      <c r="L42" s="1"/>
    </row>
    <row r="43" spans="1:12" s="2" customFormat="1" ht="24.75" customHeight="1">
      <c r="A43" s="276"/>
      <c r="B43" s="132" t="s">
        <v>130</v>
      </c>
      <c r="C43" s="177"/>
      <c r="D43" s="45"/>
      <c r="F43" s="1"/>
      <c r="H43" s="1"/>
      <c r="I43" s="1"/>
      <c r="J43" s="1"/>
      <c r="K43" s="1"/>
      <c r="L43" s="1"/>
    </row>
    <row r="44" spans="1:12" s="2" customFormat="1" ht="34.5" customHeight="1">
      <c r="A44" s="276"/>
      <c r="B44" s="76" t="s">
        <v>8</v>
      </c>
      <c r="C44" s="106"/>
      <c r="D44" s="100">
        <f>C6</f>
        <v>600000000</v>
      </c>
      <c r="F44" s="9"/>
      <c r="H44" s="1"/>
      <c r="I44" s="1"/>
      <c r="J44" s="1"/>
      <c r="K44" s="1"/>
      <c r="L44" s="1"/>
    </row>
    <row r="45" spans="1:12" s="2" customFormat="1" ht="15">
      <c r="A45" s="125"/>
      <c r="B45" s="126"/>
      <c r="C45" s="126"/>
      <c r="D45" s="180"/>
      <c r="F45" s="9"/>
      <c r="H45" s="1"/>
      <c r="I45" s="1"/>
      <c r="J45" s="1"/>
      <c r="K45" s="1"/>
      <c r="L45" s="1"/>
    </row>
    <row r="46" spans="1:12" s="2" customFormat="1" ht="15">
      <c r="A46" s="228" t="s">
        <v>108</v>
      </c>
      <c r="B46" s="101" t="s">
        <v>9</v>
      </c>
      <c r="C46" s="54">
        <f>D47</f>
        <v>120000000</v>
      </c>
      <c r="D46" s="52"/>
      <c r="E46" s="24"/>
      <c r="F46" s="10"/>
      <c r="H46" s="1"/>
      <c r="I46" s="1"/>
      <c r="J46" s="1"/>
      <c r="K46" s="1"/>
      <c r="L46" s="1"/>
    </row>
    <row r="47" spans="1:12" s="2" customFormat="1" ht="15">
      <c r="A47" s="229"/>
      <c r="B47" s="76" t="s">
        <v>20</v>
      </c>
      <c r="C47" s="26"/>
      <c r="D47" s="100">
        <f>E7</f>
        <v>120000000</v>
      </c>
      <c r="F47" s="10"/>
      <c r="H47" s="1"/>
      <c r="I47" s="1"/>
      <c r="J47" s="1"/>
      <c r="K47" s="1"/>
      <c r="L47" s="1"/>
    </row>
    <row r="48" spans="1:12" s="2" customFormat="1" ht="15">
      <c r="A48" s="229"/>
      <c r="B48" s="269" t="s">
        <v>92</v>
      </c>
      <c r="C48" s="270"/>
      <c r="D48" s="271"/>
      <c r="F48" s="10"/>
      <c r="H48" s="1"/>
      <c r="I48" s="1"/>
      <c r="J48" s="1"/>
      <c r="K48" s="1"/>
      <c r="L48" s="1"/>
    </row>
    <row r="49" spans="1:12" s="2" customFormat="1" ht="15">
      <c r="A49" s="229"/>
      <c r="B49" s="144" t="s">
        <v>54</v>
      </c>
      <c r="C49" s="178">
        <v>10909091</v>
      </c>
      <c r="D49" s="48"/>
      <c r="E49" s="201"/>
      <c r="F49" s="10"/>
      <c r="H49" s="1"/>
      <c r="I49" s="1"/>
      <c r="J49" s="1"/>
      <c r="K49" s="1"/>
      <c r="L49" s="1"/>
    </row>
    <row r="50" spans="1:12" s="2" customFormat="1" ht="15">
      <c r="A50" s="230"/>
      <c r="B50" s="99" t="s">
        <v>42</v>
      </c>
      <c r="C50" s="56"/>
      <c r="D50" s="58">
        <f>C49</f>
        <v>10909091</v>
      </c>
      <c r="F50" s="10"/>
      <c r="H50" s="1"/>
      <c r="I50" s="1"/>
      <c r="J50" s="1"/>
      <c r="K50" s="1"/>
      <c r="L50" s="1"/>
    </row>
    <row r="51" spans="1:12" s="2" customFormat="1" ht="15">
      <c r="A51" s="114"/>
      <c r="B51" s="116"/>
      <c r="C51" s="116"/>
      <c r="D51" s="118"/>
      <c r="F51" s="10"/>
      <c r="H51" s="1"/>
      <c r="I51" s="1"/>
      <c r="J51" s="1"/>
      <c r="K51" s="1"/>
      <c r="L51" s="1"/>
    </row>
    <row r="52" spans="1:12" s="2" customFormat="1" ht="15">
      <c r="A52" s="246" t="s">
        <v>113</v>
      </c>
      <c r="B52" s="53" t="s">
        <v>19</v>
      </c>
      <c r="C52" s="59">
        <f>ROUND(D54/1.1,0)</f>
        <v>272727</v>
      </c>
      <c r="D52" s="60"/>
      <c r="E52" s="23"/>
      <c r="F52" s="10"/>
      <c r="H52" s="1"/>
      <c r="I52" s="1"/>
      <c r="J52" s="1"/>
      <c r="K52" s="1"/>
      <c r="L52" s="1"/>
    </row>
    <row r="53" spans="1:12" s="2" customFormat="1" ht="15">
      <c r="A53" s="248"/>
      <c r="B53" s="26" t="s">
        <v>10</v>
      </c>
      <c r="C53" s="43">
        <f>C18-C52</f>
        <v>27273</v>
      </c>
      <c r="D53" s="48"/>
      <c r="E53" s="24"/>
      <c r="F53" s="10"/>
      <c r="H53" s="1"/>
      <c r="I53" s="1"/>
      <c r="J53" s="1"/>
      <c r="K53" s="1"/>
      <c r="L53" s="1"/>
    </row>
    <row r="54" spans="1:12" s="2" customFormat="1" ht="15">
      <c r="A54" s="247"/>
      <c r="B54" s="56" t="s">
        <v>20</v>
      </c>
      <c r="C54" s="61"/>
      <c r="D54" s="104">
        <f>C18</f>
        <v>300000</v>
      </c>
      <c r="F54" s="10"/>
      <c r="H54" s="1"/>
      <c r="I54" s="1"/>
      <c r="J54" s="1"/>
      <c r="K54" s="1"/>
      <c r="L54" s="1"/>
    </row>
    <row r="55" spans="1:12" s="2" customFormat="1" ht="15">
      <c r="A55" s="114"/>
      <c r="B55" s="116"/>
      <c r="C55" s="119"/>
      <c r="D55" s="118"/>
      <c r="F55" s="10"/>
      <c r="H55" s="1"/>
      <c r="I55" s="1"/>
      <c r="J55" s="1"/>
      <c r="K55" s="1"/>
      <c r="L55" s="1"/>
    </row>
    <row r="56" spans="1:12" s="2" customFormat="1" ht="15">
      <c r="A56" s="246" t="s">
        <v>114</v>
      </c>
      <c r="B56" s="53" t="s">
        <v>11</v>
      </c>
      <c r="C56" s="59">
        <f>D57</f>
        <v>30000000</v>
      </c>
      <c r="D56" s="60"/>
      <c r="F56" s="10"/>
      <c r="H56" s="1"/>
      <c r="I56" s="1"/>
      <c r="J56" s="1"/>
      <c r="K56" s="1"/>
      <c r="L56" s="1"/>
    </row>
    <row r="57" spans="1:12" s="2" customFormat="1" ht="15">
      <c r="A57" s="247"/>
      <c r="B57" s="56" t="s">
        <v>20</v>
      </c>
      <c r="C57" s="44"/>
      <c r="D57" s="104">
        <f>E8</f>
        <v>30000000</v>
      </c>
      <c r="E57" s="23"/>
      <c r="F57" s="10"/>
      <c r="H57" s="1"/>
      <c r="I57" s="1"/>
      <c r="J57" s="1"/>
      <c r="K57" s="1"/>
      <c r="L57" s="1"/>
    </row>
    <row r="58" spans="1:12" s="2" customFormat="1" ht="15">
      <c r="A58" s="114"/>
      <c r="B58" s="116"/>
      <c r="C58" s="116"/>
      <c r="D58" s="118"/>
      <c r="E58" s="23"/>
      <c r="F58" s="10"/>
      <c r="H58" s="1"/>
      <c r="I58" s="1"/>
      <c r="J58" s="1"/>
      <c r="K58" s="1"/>
      <c r="L58" s="1"/>
    </row>
    <row r="59" spans="1:12" s="2" customFormat="1" ht="15">
      <c r="A59" s="228" t="s">
        <v>115</v>
      </c>
      <c r="B59" s="76" t="s">
        <v>118</v>
      </c>
      <c r="C59" s="43">
        <f>E25</f>
        <v>600000</v>
      </c>
      <c r="D59" s="48"/>
      <c r="E59" s="27"/>
      <c r="F59" s="10"/>
      <c r="H59" s="1"/>
      <c r="I59" s="1"/>
      <c r="J59" s="1"/>
      <c r="K59" s="1"/>
      <c r="L59" s="1"/>
    </row>
    <row r="60" spans="1:12" s="2" customFormat="1" ht="15">
      <c r="A60" s="229"/>
      <c r="B60" s="76" t="s">
        <v>131</v>
      </c>
      <c r="C60" s="43">
        <f>C25+D25</f>
        <v>4400000</v>
      </c>
      <c r="D60" s="48"/>
      <c r="E60" s="28"/>
      <c r="F60" s="1"/>
      <c r="H60" s="1"/>
      <c r="I60" s="1"/>
      <c r="J60" s="1"/>
      <c r="K60" s="1"/>
      <c r="L60" s="1"/>
    </row>
    <row r="61" spans="1:12" s="2" customFormat="1" ht="17.25" customHeight="1">
      <c r="A61" s="229"/>
      <c r="B61" s="76" t="s">
        <v>20</v>
      </c>
      <c r="C61" s="26"/>
      <c r="D61" s="80">
        <f>C17</f>
        <v>5000000</v>
      </c>
      <c r="E61" s="28"/>
      <c r="F61" s="1"/>
      <c r="H61" s="1"/>
      <c r="I61" s="1"/>
      <c r="J61" s="1"/>
      <c r="K61" s="1"/>
      <c r="L61" s="1"/>
    </row>
    <row r="62" spans="1:12" s="2" customFormat="1" ht="15">
      <c r="A62" s="229"/>
      <c r="B62" s="269" t="s">
        <v>92</v>
      </c>
      <c r="C62" s="270"/>
      <c r="D62" s="271"/>
      <c r="E62" s="28"/>
      <c r="F62" s="1"/>
      <c r="H62" s="1"/>
      <c r="I62" s="1"/>
      <c r="J62" s="1"/>
      <c r="K62" s="1"/>
      <c r="L62" s="1"/>
    </row>
    <row r="63" spans="1:12" s="2" customFormat="1" ht="15">
      <c r="A63" s="229"/>
      <c r="B63" s="144" t="s">
        <v>54</v>
      </c>
      <c r="C63" s="179">
        <v>0</v>
      </c>
      <c r="D63" s="69"/>
      <c r="E63" s="28"/>
      <c r="F63" s="1"/>
      <c r="H63" s="1"/>
      <c r="I63" s="1"/>
      <c r="J63" s="1"/>
      <c r="K63" s="1"/>
      <c r="L63" s="1"/>
    </row>
    <row r="64" spans="1:12" s="2" customFormat="1" ht="15">
      <c r="A64" s="230"/>
      <c r="B64" s="99" t="s">
        <v>42</v>
      </c>
      <c r="C64" s="44"/>
      <c r="D64" s="58">
        <f>C63</f>
        <v>0</v>
      </c>
      <c r="E64" s="28"/>
      <c r="F64" s="1"/>
      <c r="H64" s="1"/>
      <c r="I64" s="1"/>
      <c r="J64" s="1"/>
      <c r="K64" s="1"/>
      <c r="L64" s="1"/>
    </row>
    <row r="65" spans="1:12" s="2" customFormat="1" ht="15">
      <c r="A65" s="120"/>
      <c r="B65" s="121"/>
      <c r="C65" s="121"/>
      <c r="D65" s="122"/>
      <c r="E65" s="28"/>
      <c r="F65" s="1"/>
      <c r="H65" s="1"/>
      <c r="I65" s="1"/>
      <c r="J65" s="1"/>
      <c r="K65" s="1"/>
      <c r="L65" s="1"/>
    </row>
    <row r="66" spans="1:12" s="2" customFormat="1" ht="15">
      <c r="A66" s="265" t="s">
        <v>110</v>
      </c>
      <c r="B66" s="103" t="s">
        <v>94</v>
      </c>
      <c r="C66" s="175"/>
      <c r="D66" s="150"/>
      <c r="E66" s="28"/>
      <c r="F66" s="1"/>
      <c r="H66" s="1"/>
      <c r="I66" s="1"/>
      <c r="J66" s="1"/>
      <c r="K66" s="1"/>
      <c r="L66" s="1"/>
    </row>
    <row r="67" spans="1:12" s="2" customFormat="1" ht="15">
      <c r="A67" s="265"/>
      <c r="B67" s="105" t="s">
        <v>93</v>
      </c>
      <c r="C67" s="162"/>
      <c r="D67" s="151"/>
      <c r="E67" s="28"/>
      <c r="F67" s="1"/>
      <c r="H67" s="1"/>
      <c r="I67" s="1"/>
      <c r="J67" s="1"/>
      <c r="K67" s="1"/>
      <c r="L67" s="1"/>
    </row>
    <row r="68" spans="1:12" s="2" customFormat="1" ht="15">
      <c r="A68" s="265"/>
      <c r="B68" s="102" t="s">
        <v>20</v>
      </c>
      <c r="C68" s="44"/>
      <c r="D68" s="104">
        <f>C19</f>
        <v>4000000</v>
      </c>
      <c r="E68" s="28"/>
      <c r="F68" s="1"/>
      <c r="H68" s="1"/>
      <c r="I68" s="1"/>
      <c r="J68" s="1"/>
      <c r="K68" s="1"/>
      <c r="L68" s="1"/>
    </row>
    <row r="69" spans="1:12" s="2" customFormat="1" ht="15">
      <c r="A69" s="120"/>
      <c r="B69" s="116"/>
      <c r="C69" s="116"/>
      <c r="D69" s="118"/>
      <c r="E69" s="28"/>
      <c r="F69" s="1"/>
      <c r="H69" s="1"/>
      <c r="I69" s="1"/>
      <c r="J69" s="1"/>
      <c r="K69" s="1"/>
      <c r="L69" s="1"/>
    </row>
    <row r="70" spans="1:12" s="2" customFormat="1" ht="15">
      <c r="A70" s="280" t="s">
        <v>40</v>
      </c>
      <c r="B70" s="57" t="s">
        <v>38</v>
      </c>
      <c r="C70" s="107">
        <f>C31</f>
        <v>600000000</v>
      </c>
      <c r="D70" s="66"/>
      <c r="E70" s="274" t="str">
        <f>IF(C70=D71,"OK","CHECK")</f>
        <v>OK</v>
      </c>
      <c r="F70" s="1"/>
      <c r="H70" s="1"/>
      <c r="I70" s="1"/>
      <c r="J70" s="1"/>
      <c r="K70" s="1"/>
      <c r="L70" s="1"/>
    </row>
    <row r="71" spans="1:12" s="2" customFormat="1" ht="15">
      <c r="A71" s="281"/>
      <c r="B71" s="56" t="s">
        <v>39</v>
      </c>
      <c r="C71" s="44"/>
      <c r="D71" s="104">
        <f>D40+D47+D54+D57+D61+D68</f>
        <v>600000000</v>
      </c>
      <c r="E71" s="274"/>
      <c r="F71" s="1"/>
      <c r="H71" s="1"/>
      <c r="I71" s="1"/>
      <c r="J71" s="1"/>
      <c r="K71" s="1"/>
      <c r="L71" s="1"/>
    </row>
    <row r="72" spans="1:12" s="2" customFormat="1" ht="15">
      <c r="A72" s="123"/>
      <c r="B72" s="116"/>
      <c r="C72" s="116"/>
      <c r="D72" s="118"/>
      <c r="E72" s="33"/>
      <c r="F72" s="1"/>
      <c r="H72" s="1"/>
      <c r="I72" s="1"/>
      <c r="J72" s="1"/>
      <c r="K72" s="1"/>
      <c r="L72" s="1"/>
    </row>
    <row r="73" spans="1:12" s="2" customFormat="1" ht="15">
      <c r="A73" s="273" t="s">
        <v>59</v>
      </c>
      <c r="B73" s="39" t="s">
        <v>57</v>
      </c>
      <c r="C73" s="108">
        <f>D44-C46-C60</f>
        <v>475600000</v>
      </c>
      <c r="D73" s="48"/>
      <c r="E73" s="272" t="str">
        <f>IF(C73=D74,"OK","CHECK")</f>
        <v>OK</v>
      </c>
      <c r="F73" s="1"/>
      <c r="H73" s="1"/>
      <c r="I73" s="1"/>
      <c r="J73" s="1"/>
      <c r="K73" s="1"/>
      <c r="L73" s="1"/>
    </row>
    <row r="74" spans="1:12" s="2" customFormat="1" ht="15">
      <c r="A74" s="273"/>
      <c r="B74" s="39" t="s">
        <v>58</v>
      </c>
      <c r="C74" s="40"/>
      <c r="D74" s="100">
        <f>B26</f>
        <v>475600000</v>
      </c>
      <c r="E74" s="272"/>
      <c r="F74" s="1"/>
      <c r="H74" s="1"/>
      <c r="I74" s="1"/>
      <c r="J74" s="1"/>
      <c r="K74" s="1"/>
      <c r="L74" s="1"/>
    </row>
    <row r="75" spans="1:12" s="2" customFormat="1" ht="15">
      <c r="A75" s="124"/>
      <c r="B75" s="116"/>
      <c r="C75" s="116"/>
      <c r="D75" s="118"/>
      <c r="E75" s="33"/>
      <c r="F75" s="1"/>
      <c r="H75" s="1"/>
      <c r="I75" s="1"/>
      <c r="J75" s="1"/>
      <c r="K75" s="1"/>
      <c r="L75" s="1"/>
    </row>
    <row r="76" spans="1:12" s="2" customFormat="1" ht="15">
      <c r="A76" s="228" t="s">
        <v>32</v>
      </c>
      <c r="B76" s="110" t="s">
        <v>95</v>
      </c>
      <c r="C76" s="152"/>
      <c r="D76" s="150"/>
      <c r="F76" s="1"/>
      <c r="H76" s="1"/>
      <c r="I76" s="1"/>
      <c r="J76" s="1"/>
      <c r="K76" s="1"/>
      <c r="L76" s="1"/>
    </row>
    <row r="77" spans="1:12" s="2" customFormat="1" ht="15">
      <c r="A77" s="229"/>
      <c r="B77" s="76" t="s">
        <v>132</v>
      </c>
      <c r="C77" s="106"/>
      <c r="D77" s="151"/>
      <c r="F77" s="1"/>
      <c r="H77" s="1"/>
      <c r="I77" s="1"/>
      <c r="J77" s="1"/>
      <c r="K77" s="1"/>
      <c r="L77" s="1"/>
    </row>
    <row r="78" spans="1:12" s="2" customFormat="1" ht="15">
      <c r="A78" s="229"/>
      <c r="B78" s="76" t="s">
        <v>96</v>
      </c>
      <c r="C78" s="26"/>
      <c r="D78" s="46"/>
      <c r="F78" s="1"/>
      <c r="H78" s="1"/>
      <c r="I78" s="1"/>
      <c r="J78" s="1"/>
      <c r="K78" s="1"/>
      <c r="L78" s="1"/>
    </row>
    <row r="79" spans="1:12" s="2" customFormat="1" ht="15">
      <c r="A79" s="229"/>
      <c r="B79" s="269" t="s">
        <v>92</v>
      </c>
      <c r="C79" s="270"/>
      <c r="D79" s="271"/>
      <c r="F79" s="1"/>
      <c r="H79" s="1"/>
      <c r="I79" s="1"/>
      <c r="J79" s="1"/>
      <c r="K79" s="1"/>
      <c r="L79" s="1"/>
    </row>
    <row r="80" spans="1:12" s="2" customFormat="1" ht="15">
      <c r="A80" s="229"/>
      <c r="B80" s="144" t="s">
        <v>55</v>
      </c>
      <c r="C80" s="26">
        <v>0</v>
      </c>
      <c r="D80" s="46"/>
      <c r="F80" s="1"/>
      <c r="H80" s="1"/>
      <c r="I80" s="1"/>
      <c r="J80" s="1"/>
      <c r="K80" s="1"/>
      <c r="L80" s="1"/>
    </row>
    <row r="81" spans="1:12" s="2" customFormat="1" ht="15">
      <c r="A81" s="229"/>
      <c r="B81" s="99" t="s">
        <v>42</v>
      </c>
      <c r="C81" s="44"/>
      <c r="D81" s="62">
        <f>C80</f>
        <v>0</v>
      </c>
      <c r="F81" s="1"/>
      <c r="H81" s="1"/>
      <c r="I81" s="1"/>
      <c r="J81" s="1"/>
      <c r="K81" s="1"/>
      <c r="L81" s="1"/>
    </row>
    <row r="82" spans="1:12" s="2" customFormat="1" ht="15">
      <c r="A82" s="114"/>
      <c r="B82" s="116"/>
      <c r="C82" s="116"/>
      <c r="D82" s="118"/>
      <c r="F82" s="1"/>
      <c r="H82" s="1"/>
      <c r="I82" s="1"/>
      <c r="J82" s="1"/>
      <c r="K82" s="1"/>
      <c r="L82" s="1"/>
    </row>
    <row r="83" spans="1:12" s="2" customFormat="1" ht="33.75" customHeight="1">
      <c r="A83" s="246" t="s">
        <v>33</v>
      </c>
      <c r="B83" s="67" t="s">
        <v>43</v>
      </c>
      <c r="C83" s="257" t="s">
        <v>47</v>
      </c>
      <c r="D83" s="258"/>
      <c r="E83" s="23"/>
      <c r="F83" s="1"/>
      <c r="H83" s="1"/>
      <c r="I83" s="1"/>
      <c r="J83" s="1"/>
      <c r="K83" s="1"/>
      <c r="L83" s="1"/>
    </row>
    <row r="84" spans="1:12" s="2" customFormat="1" ht="15">
      <c r="A84" s="247"/>
      <c r="B84" s="44" t="s">
        <v>44</v>
      </c>
      <c r="C84" s="259"/>
      <c r="D84" s="260"/>
      <c r="E84" s="23"/>
      <c r="F84" s="1"/>
      <c r="H84" s="1"/>
      <c r="I84" s="1"/>
      <c r="J84" s="1"/>
      <c r="K84" s="1"/>
      <c r="L84" s="1"/>
    </row>
    <row r="85" spans="1:12" s="2" customFormat="1" ht="15">
      <c r="A85" s="125"/>
      <c r="B85" s="126"/>
      <c r="C85" s="127"/>
      <c r="D85" s="128"/>
      <c r="E85" s="23"/>
      <c r="F85" s="1"/>
      <c r="H85" s="1"/>
      <c r="I85" s="1"/>
      <c r="J85" s="1"/>
      <c r="K85" s="1"/>
      <c r="L85" s="1"/>
    </row>
    <row r="86" spans="1:12" s="2" customFormat="1" ht="15">
      <c r="A86" s="251" t="s">
        <v>34</v>
      </c>
      <c r="B86" s="26" t="s">
        <v>14</v>
      </c>
      <c r="C86" s="40">
        <f>D87+D88</f>
        <v>13210000</v>
      </c>
      <c r="D86" s="63"/>
      <c r="F86" s="1"/>
      <c r="H86" s="1"/>
      <c r="I86" s="1"/>
      <c r="J86" s="1"/>
      <c r="K86" s="1"/>
      <c r="L86" s="1"/>
    </row>
    <row r="87" spans="1:12" s="2" customFormat="1" ht="15">
      <c r="A87" s="252"/>
      <c r="B87" s="26" t="s">
        <v>45</v>
      </c>
      <c r="C87" s="26"/>
      <c r="D87" s="49">
        <f>C42</f>
        <v>0</v>
      </c>
      <c r="F87" s="1"/>
      <c r="H87" s="1"/>
      <c r="I87" s="1"/>
      <c r="J87" s="1"/>
      <c r="K87" s="1"/>
      <c r="L87" s="1"/>
    </row>
    <row r="88" spans="1:12" s="2" customFormat="1" ht="15">
      <c r="A88" s="252"/>
      <c r="B88" s="26" t="s">
        <v>15</v>
      </c>
      <c r="C88" s="26"/>
      <c r="D88" s="109">
        <f>E9</f>
        <v>13210000</v>
      </c>
      <c r="F88" s="1"/>
      <c r="H88" s="1"/>
      <c r="I88" s="1"/>
      <c r="J88" s="1"/>
      <c r="K88" s="1"/>
      <c r="L88" s="1"/>
    </row>
    <row r="89" spans="1:12" s="2" customFormat="1" ht="15">
      <c r="A89" s="252"/>
      <c r="B89" s="42" t="s">
        <v>16</v>
      </c>
      <c r="C89" s="26"/>
      <c r="D89" s="45"/>
      <c r="F89" s="1"/>
      <c r="H89" s="1"/>
      <c r="I89" s="1"/>
      <c r="J89" s="1"/>
      <c r="K89" s="1"/>
      <c r="L89" s="1"/>
    </row>
    <row r="90" spans="1:12" s="2" customFormat="1" ht="15">
      <c r="A90" s="252"/>
      <c r="B90" s="39" t="s">
        <v>46</v>
      </c>
      <c r="C90" s="26"/>
      <c r="D90" s="45"/>
      <c r="I90" s="1"/>
      <c r="J90" s="1"/>
      <c r="K90" s="1"/>
      <c r="L90" s="1"/>
    </row>
    <row r="91" spans="1:12" s="2" customFormat="1" ht="15">
      <c r="A91" s="253"/>
      <c r="B91" s="39" t="s">
        <v>23</v>
      </c>
      <c r="C91" s="26"/>
      <c r="D91" s="45"/>
      <c r="E91" s="22"/>
      <c r="F91" s="1"/>
      <c r="H91" s="1"/>
      <c r="I91" s="1"/>
      <c r="J91" s="1"/>
      <c r="K91" s="1"/>
      <c r="L91" s="1"/>
    </row>
    <row r="92" spans="1:12" s="2" customFormat="1" ht="15">
      <c r="A92" s="277"/>
      <c r="B92" s="278"/>
      <c r="C92" s="278"/>
      <c r="D92" s="279"/>
      <c r="E92" s="23"/>
      <c r="F92" s="1"/>
      <c r="H92" s="1"/>
      <c r="I92" s="1"/>
      <c r="J92" s="1"/>
      <c r="K92" s="1"/>
      <c r="L92" s="1"/>
    </row>
    <row r="93" spans="1:12" s="2" customFormat="1" ht="15">
      <c r="A93" s="20"/>
      <c r="B93" s="21"/>
      <c r="C93" s="22"/>
      <c r="D93" s="22"/>
      <c r="E93" s="22"/>
      <c r="F93" s="1"/>
      <c r="H93" s="1"/>
      <c r="I93" s="1"/>
      <c r="J93" s="1"/>
      <c r="K93" s="1"/>
      <c r="L93" s="1"/>
    </row>
    <row r="94" spans="1:12" s="2" customFormat="1" ht="15">
      <c r="A94" s="20"/>
      <c r="B94" s="21"/>
      <c r="C94" s="22"/>
      <c r="D94" s="22"/>
      <c r="E94" s="22"/>
      <c r="F94" s="1"/>
      <c r="H94" s="1"/>
      <c r="I94" s="1"/>
      <c r="J94" s="1"/>
      <c r="K94" s="1"/>
      <c r="L94" s="1"/>
    </row>
    <row r="95" spans="1:12" s="2" customFormat="1" ht="15">
      <c r="A95" s="20"/>
      <c r="B95" s="21"/>
      <c r="C95" s="22"/>
      <c r="D95" s="22"/>
      <c r="E95" s="22"/>
      <c r="F95" s="1"/>
      <c r="H95" s="1"/>
      <c r="I95" s="1"/>
      <c r="J95" s="1"/>
      <c r="K95" s="1"/>
      <c r="L95" s="1"/>
    </row>
    <row r="96" spans="1:12" s="2" customFormat="1" ht="15">
      <c r="A96" s="20"/>
      <c r="B96" s="21"/>
      <c r="C96" s="22"/>
      <c r="D96" s="22"/>
      <c r="E96" s="22"/>
      <c r="F96" s="1"/>
      <c r="H96" s="1"/>
      <c r="I96" s="1"/>
      <c r="J96" s="1"/>
      <c r="K96" s="1"/>
      <c r="L96" s="1"/>
    </row>
    <row r="97" spans="1:12" s="2" customFormat="1" ht="15">
      <c r="A97" s="20"/>
      <c r="B97" s="21"/>
      <c r="C97" s="22"/>
      <c r="D97" s="22"/>
      <c r="E97" s="22"/>
      <c r="F97" s="1"/>
      <c r="H97" s="1"/>
      <c r="I97" s="1"/>
      <c r="J97" s="1"/>
      <c r="K97" s="1"/>
      <c r="L97" s="1"/>
    </row>
    <row r="98" spans="1:12" s="2" customFormat="1" ht="15">
      <c r="A98" s="20"/>
      <c r="B98" s="21"/>
      <c r="C98" s="22"/>
      <c r="D98" s="22"/>
      <c r="E98" s="22"/>
      <c r="F98" s="1"/>
      <c r="H98" s="1"/>
      <c r="I98" s="1"/>
      <c r="J98" s="1"/>
      <c r="K98" s="1"/>
      <c r="L98" s="1"/>
    </row>
    <row r="99" spans="1:12" s="2" customFormat="1" ht="15">
      <c r="A99" s="20"/>
      <c r="B99" s="21"/>
      <c r="C99" s="22"/>
      <c r="D99" s="22"/>
      <c r="E99" s="22"/>
      <c r="F99" s="1"/>
      <c r="H99" s="1"/>
      <c r="I99" s="1"/>
      <c r="J99" s="1"/>
      <c r="K99" s="1"/>
      <c r="L99" s="1"/>
    </row>
    <row r="100" spans="1:12" s="2" customFormat="1" ht="15">
      <c r="A100" s="20"/>
      <c r="B100" s="21"/>
      <c r="C100" s="22"/>
      <c r="D100" s="22"/>
      <c r="E100" s="22"/>
      <c r="F100" s="1"/>
      <c r="H100" s="1"/>
      <c r="I100" s="1"/>
      <c r="J100" s="1"/>
      <c r="K100" s="1"/>
      <c r="L100" s="1"/>
    </row>
    <row r="101" spans="1:12" s="2" customFormat="1" ht="15">
      <c r="A101" s="20"/>
      <c r="B101" s="21"/>
      <c r="C101" s="22"/>
      <c r="D101" s="22"/>
      <c r="E101" s="22"/>
      <c r="F101" s="1"/>
      <c r="H101" s="1"/>
      <c r="I101" s="1"/>
      <c r="J101" s="1"/>
      <c r="K101" s="1"/>
      <c r="L101" s="1"/>
    </row>
    <row r="102" spans="1:12" s="2" customFormat="1" ht="15">
      <c r="A102" s="20"/>
      <c r="B102" s="21"/>
      <c r="C102" s="22"/>
      <c r="D102" s="22"/>
      <c r="E102" s="22"/>
      <c r="F102" s="1"/>
      <c r="H102" s="1"/>
      <c r="I102" s="1"/>
      <c r="J102" s="1"/>
      <c r="K102" s="1"/>
      <c r="L102" s="1"/>
    </row>
    <row r="103" spans="1:12" s="2" customFormat="1" ht="15">
      <c r="A103" s="20"/>
      <c r="B103" s="21"/>
      <c r="C103" s="22"/>
      <c r="D103" s="22"/>
      <c r="E103" s="22"/>
      <c r="F103" s="1"/>
      <c r="H103" s="1"/>
      <c r="I103" s="1"/>
      <c r="J103" s="1"/>
      <c r="K103" s="1"/>
      <c r="L103" s="1"/>
    </row>
    <row r="104" spans="1:12" s="2" customFormat="1" ht="15">
      <c r="A104" s="20"/>
      <c r="B104" s="21"/>
      <c r="C104" s="22"/>
      <c r="D104" s="22"/>
      <c r="E104" s="22"/>
      <c r="F104" s="1"/>
      <c r="H104" s="1"/>
      <c r="I104" s="1"/>
      <c r="J104" s="1"/>
      <c r="K104" s="1"/>
      <c r="L104" s="1"/>
    </row>
    <row r="105" spans="1:12" s="2" customFormat="1" ht="15">
      <c r="A105" s="20"/>
      <c r="B105" s="21"/>
      <c r="C105" s="22"/>
      <c r="D105" s="22"/>
      <c r="E105" s="22"/>
      <c r="F105" s="1"/>
      <c r="H105" s="1"/>
      <c r="I105" s="1"/>
      <c r="J105" s="1"/>
      <c r="K105" s="1"/>
      <c r="L105" s="1"/>
    </row>
    <row r="106" spans="1:12" s="2" customFormat="1" ht="15">
      <c r="A106" s="20"/>
      <c r="B106" s="21"/>
      <c r="C106" s="22"/>
      <c r="D106" s="22"/>
      <c r="E106" s="22"/>
      <c r="F106" s="1"/>
      <c r="H106" s="1"/>
      <c r="I106" s="1"/>
      <c r="J106" s="1"/>
      <c r="K106" s="1"/>
      <c r="L106" s="1"/>
    </row>
    <row r="107" spans="1:12" s="2" customFormat="1" ht="15">
      <c r="A107" s="20"/>
      <c r="B107" s="21"/>
      <c r="C107" s="22"/>
      <c r="D107" s="22"/>
      <c r="E107" s="22"/>
      <c r="F107" s="1"/>
      <c r="H107" s="1"/>
      <c r="I107" s="1"/>
      <c r="J107" s="1"/>
      <c r="K107" s="1"/>
      <c r="L107" s="1"/>
    </row>
    <row r="108" spans="1:12" s="2" customFormat="1" ht="15">
      <c r="A108" s="20"/>
      <c r="B108" s="21"/>
      <c r="C108" s="22"/>
      <c r="D108" s="22"/>
      <c r="E108" s="22"/>
      <c r="F108" s="1"/>
      <c r="H108" s="1"/>
      <c r="I108" s="1"/>
      <c r="J108" s="1"/>
      <c r="K108" s="1"/>
      <c r="L108" s="1"/>
    </row>
    <row r="109" spans="1:12" s="2" customFormat="1" ht="15">
      <c r="A109" s="20"/>
      <c r="B109" s="21"/>
      <c r="C109" s="22"/>
      <c r="D109" s="22"/>
      <c r="E109" s="22"/>
      <c r="F109" s="1"/>
      <c r="H109" s="1"/>
      <c r="I109" s="1"/>
      <c r="J109" s="1"/>
      <c r="K109" s="1"/>
      <c r="L109" s="1"/>
    </row>
    <row r="110" spans="1:12" s="2" customFormat="1" ht="15">
      <c r="A110" s="20"/>
      <c r="B110" s="21"/>
      <c r="C110" s="22"/>
      <c r="D110" s="22"/>
      <c r="E110" s="22"/>
      <c r="F110" s="1"/>
      <c r="H110" s="1"/>
      <c r="I110" s="1"/>
      <c r="J110" s="1"/>
      <c r="K110" s="1"/>
      <c r="L110" s="1"/>
    </row>
    <row r="111" spans="1:12" s="2" customFormat="1" ht="15">
      <c r="A111" s="20"/>
      <c r="B111" s="21"/>
      <c r="C111" s="22"/>
      <c r="D111" s="22"/>
      <c r="E111" s="22"/>
      <c r="F111" s="1"/>
      <c r="H111" s="1"/>
      <c r="I111" s="1"/>
      <c r="J111" s="1"/>
      <c r="K111" s="1"/>
      <c r="L111" s="1"/>
    </row>
    <row r="112" spans="1:12" s="2" customFormat="1" ht="15">
      <c r="A112" s="20"/>
      <c r="B112" s="21"/>
      <c r="C112" s="22"/>
      <c r="D112" s="22"/>
      <c r="E112" s="22"/>
      <c r="F112" s="1"/>
      <c r="H112" s="1"/>
      <c r="I112" s="1"/>
      <c r="J112" s="1"/>
      <c r="K112" s="1"/>
      <c r="L112" s="1"/>
    </row>
    <row r="113" spans="1:12" s="2" customFormat="1" ht="15">
      <c r="A113" s="20"/>
      <c r="B113" s="21"/>
      <c r="C113" s="22"/>
      <c r="D113" s="22"/>
      <c r="E113" s="22"/>
      <c r="F113" s="1"/>
      <c r="H113" s="1"/>
      <c r="I113" s="1"/>
      <c r="J113" s="1"/>
      <c r="K113" s="1"/>
      <c r="L113" s="1"/>
    </row>
    <row r="114" spans="1:12" s="2" customFormat="1" ht="15">
      <c r="A114" s="20"/>
      <c r="B114" s="21"/>
      <c r="C114" s="22"/>
      <c r="D114" s="22"/>
      <c r="E114" s="22"/>
      <c r="F114" s="1"/>
      <c r="H114" s="1"/>
      <c r="I114" s="1"/>
      <c r="J114" s="1"/>
      <c r="K114" s="1"/>
      <c r="L114" s="1"/>
    </row>
    <row r="115" spans="1:12" s="2" customFormat="1" ht="15">
      <c r="A115" s="20"/>
      <c r="B115" s="21"/>
      <c r="C115" s="22"/>
      <c r="D115" s="22"/>
      <c r="E115" s="22"/>
      <c r="F115" s="1"/>
      <c r="H115" s="1"/>
      <c r="I115" s="1"/>
      <c r="J115" s="1"/>
      <c r="K115" s="1"/>
      <c r="L115" s="1"/>
    </row>
    <row r="116" spans="1:12" s="2" customFormat="1" ht="15">
      <c r="A116" s="20"/>
      <c r="B116" s="21"/>
      <c r="C116" s="22"/>
      <c r="D116" s="22"/>
      <c r="E116" s="22"/>
      <c r="F116" s="1"/>
      <c r="H116" s="1"/>
      <c r="I116" s="1"/>
      <c r="J116" s="1"/>
      <c r="K116" s="1"/>
      <c r="L116" s="1"/>
    </row>
    <row r="117" spans="1:12" s="2" customFormat="1" ht="15">
      <c r="A117" s="20"/>
      <c r="B117" s="21"/>
      <c r="C117" s="22"/>
      <c r="D117" s="22"/>
      <c r="E117" s="22"/>
      <c r="F117" s="1"/>
      <c r="H117" s="1"/>
      <c r="I117" s="1"/>
      <c r="J117" s="1"/>
      <c r="K117" s="1"/>
      <c r="L117" s="1"/>
    </row>
    <row r="118" spans="1:12" s="2" customFormat="1" ht="15">
      <c r="A118" s="20"/>
      <c r="B118" s="21"/>
      <c r="C118" s="22"/>
      <c r="D118" s="22"/>
      <c r="E118" s="22"/>
      <c r="F118" s="1"/>
      <c r="H118" s="1"/>
      <c r="I118" s="1"/>
      <c r="J118" s="1"/>
      <c r="K118" s="1"/>
      <c r="L118" s="1"/>
    </row>
    <row r="119" spans="1:12" s="2" customFormat="1" ht="15">
      <c r="A119" s="20"/>
      <c r="B119" s="21"/>
      <c r="C119" s="22"/>
      <c r="D119" s="22"/>
      <c r="E119" s="22"/>
      <c r="F119" s="1"/>
      <c r="H119" s="1"/>
      <c r="I119" s="1"/>
      <c r="J119" s="1"/>
      <c r="K119" s="1"/>
      <c r="L119" s="1"/>
    </row>
    <row r="120" spans="1:12" s="2" customFormat="1" ht="15">
      <c r="A120" s="20"/>
      <c r="B120" s="21"/>
      <c r="C120" s="22"/>
      <c r="D120" s="22"/>
      <c r="E120" s="22"/>
      <c r="F120" s="1"/>
      <c r="H120" s="1"/>
      <c r="I120" s="1"/>
      <c r="J120" s="1"/>
      <c r="K120" s="1"/>
      <c r="L120" s="1"/>
    </row>
    <row r="121" spans="1:12" s="2" customFormat="1" ht="15">
      <c r="A121" s="20"/>
      <c r="B121" s="21"/>
      <c r="C121" s="22"/>
      <c r="D121" s="22"/>
      <c r="E121" s="22"/>
      <c r="F121" s="1"/>
      <c r="H121" s="1"/>
      <c r="I121" s="1"/>
      <c r="J121" s="1"/>
      <c r="K121" s="1"/>
      <c r="L121" s="1"/>
    </row>
    <row r="122" spans="1:12" s="2" customFormat="1" ht="15">
      <c r="A122" s="20"/>
      <c r="B122" s="21"/>
      <c r="C122" s="22"/>
      <c r="D122" s="22"/>
      <c r="E122" s="22"/>
      <c r="F122" s="1"/>
      <c r="H122" s="1"/>
      <c r="I122" s="1"/>
      <c r="J122" s="1"/>
      <c r="K122" s="1"/>
      <c r="L122" s="1"/>
    </row>
    <row r="123" spans="1:12" s="2" customFormat="1" ht="15">
      <c r="A123" s="20"/>
      <c r="B123" s="21"/>
      <c r="C123" s="22"/>
      <c r="D123" s="22"/>
      <c r="E123" s="22"/>
      <c r="F123" s="1"/>
      <c r="H123" s="1"/>
      <c r="I123" s="1"/>
      <c r="J123" s="1"/>
      <c r="K123" s="1"/>
      <c r="L123" s="1"/>
    </row>
    <row r="124" spans="1:12" s="2" customFormat="1" ht="15">
      <c r="A124" s="20"/>
      <c r="B124" s="21"/>
      <c r="C124" s="22"/>
      <c r="D124" s="22"/>
      <c r="E124" s="22"/>
      <c r="F124" s="1"/>
      <c r="H124" s="1"/>
      <c r="I124" s="1"/>
      <c r="J124" s="1"/>
      <c r="K124" s="1"/>
      <c r="L124" s="1"/>
    </row>
    <row r="125" spans="1:12" s="2" customFormat="1" ht="15">
      <c r="A125" s="20"/>
      <c r="B125" s="21"/>
      <c r="C125" s="22"/>
      <c r="D125" s="22"/>
      <c r="E125" s="22"/>
      <c r="F125" s="1"/>
      <c r="H125" s="1"/>
      <c r="I125" s="1"/>
      <c r="J125" s="1"/>
      <c r="K125" s="1"/>
      <c r="L125" s="1"/>
    </row>
    <row r="126" spans="1:12" s="2" customFormat="1" ht="15">
      <c r="A126" s="20"/>
      <c r="B126" s="21"/>
      <c r="C126" s="22"/>
      <c r="D126" s="22"/>
      <c r="E126" s="22"/>
      <c r="F126" s="1"/>
      <c r="H126" s="1"/>
      <c r="I126" s="1"/>
      <c r="J126" s="1"/>
      <c r="K126" s="1"/>
      <c r="L126" s="1"/>
    </row>
    <row r="127" spans="1:12" s="2" customFormat="1" ht="15">
      <c r="A127" s="20"/>
      <c r="B127" s="21"/>
      <c r="C127" s="22"/>
      <c r="D127" s="22"/>
      <c r="E127" s="22"/>
      <c r="F127" s="1"/>
      <c r="H127" s="1"/>
      <c r="I127" s="1"/>
      <c r="J127" s="1"/>
      <c r="K127" s="1"/>
      <c r="L127" s="1"/>
    </row>
    <row r="128" spans="1:12" s="2" customFormat="1" ht="15">
      <c r="A128" s="20"/>
      <c r="B128" s="21"/>
      <c r="C128" s="22"/>
      <c r="D128" s="22"/>
      <c r="E128" s="22"/>
      <c r="F128" s="1"/>
      <c r="H128" s="1"/>
      <c r="I128" s="1"/>
      <c r="J128" s="1"/>
      <c r="K128" s="1"/>
      <c r="L128" s="1"/>
    </row>
    <row r="129" spans="1:12" s="2" customFormat="1" ht="15">
      <c r="A129" s="20"/>
      <c r="B129" s="21"/>
      <c r="C129" s="22"/>
      <c r="D129" s="22"/>
      <c r="E129" s="22"/>
      <c r="F129" s="1"/>
      <c r="H129" s="1"/>
      <c r="I129" s="1"/>
      <c r="J129" s="1"/>
      <c r="K129" s="1"/>
      <c r="L129" s="1"/>
    </row>
    <row r="130" spans="1:12" s="2" customFormat="1" ht="15">
      <c r="A130" s="20"/>
      <c r="B130" s="21"/>
      <c r="C130" s="22"/>
      <c r="D130" s="22"/>
      <c r="E130" s="22"/>
      <c r="F130" s="1"/>
      <c r="H130" s="1"/>
      <c r="I130" s="1"/>
      <c r="J130" s="1"/>
      <c r="K130" s="1"/>
      <c r="L130" s="1"/>
    </row>
    <row r="131" spans="1:12" s="2" customFormat="1" ht="15">
      <c r="A131" s="20"/>
      <c r="B131" s="21"/>
      <c r="C131" s="22"/>
      <c r="D131" s="22"/>
      <c r="E131" s="22"/>
      <c r="F131" s="1"/>
      <c r="H131" s="1"/>
      <c r="I131" s="1"/>
      <c r="J131" s="1"/>
      <c r="K131" s="1"/>
      <c r="L131" s="1"/>
    </row>
    <row r="132" spans="1:12" s="2" customFormat="1" ht="15">
      <c r="A132" s="20"/>
      <c r="B132" s="21"/>
      <c r="C132" s="22"/>
      <c r="D132" s="22"/>
      <c r="E132" s="22"/>
      <c r="F132" s="1"/>
      <c r="H132" s="1"/>
      <c r="I132" s="1"/>
      <c r="J132" s="1"/>
      <c r="K132" s="1"/>
      <c r="L132" s="1"/>
    </row>
    <row r="133" spans="1:12" s="2" customFormat="1" ht="15">
      <c r="A133" s="20"/>
      <c r="B133" s="21"/>
      <c r="C133" s="22"/>
      <c r="D133" s="22"/>
      <c r="E133" s="22"/>
      <c r="F133" s="1"/>
      <c r="H133" s="1"/>
      <c r="I133" s="1"/>
      <c r="J133" s="1"/>
      <c r="K133" s="1"/>
      <c r="L133" s="1"/>
    </row>
    <row r="134" spans="1:12" s="2" customFormat="1" ht="15">
      <c r="A134" s="20"/>
      <c r="B134" s="21"/>
      <c r="C134" s="22"/>
      <c r="D134" s="22"/>
      <c r="E134" s="22"/>
      <c r="F134" s="1"/>
      <c r="H134" s="1"/>
      <c r="I134" s="1"/>
      <c r="J134" s="1"/>
      <c r="K134" s="1"/>
      <c r="L134" s="1"/>
    </row>
    <row r="135" spans="1:12" s="2" customFormat="1" ht="15">
      <c r="A135" s="20"/>
      <c r="B135" s="21"/>
      <c r="C135" s="22"/>
      <c r="D135" s="22"/>
      <c r="E135" s="22"/>
      <c r="F135" s="1"/>
      <c r="H135" s="1"/>
      <c r="I135" s="1"/>
      <c r="J135" s="1"/>
      <c r="K135" s="1"/>
      <c r="L135" s="1"/>
    </row>
    <row r="136" spans="1:12" s="2" customFormat="1" ht="15">
      <c r="A136" s="20"/>
      <c r="B136" s="21"/>
      <c r="C136" s="22"/>
      <c r="D136" s="22"/>
      <c r="E136" s="22"/>
      <c r="F136" s="1"/>
      <c r="H136" s="1"/>
      <c r="I136" s="1"/>
      <c r="J136" s="1"/>
      <c r="K136" s="1"/>
      <c r="L136" s="1"/>
    </row>
    <row r="137" spans="1:12" s="2" customFormat="1" ht="15">
      <c r="A137" s="20"/>
      <c r="B137" s="21"/>
      <c r="C137" s="22"/>
      <c r="D137" s="22"/>
      <c r="E137" s="22"/>
      <c r="F137" s="1"/>
      <c r="H137" s="1"/>
      <c r="I137" s="1"/>
      <c r="J137" s="1"/>
      <c r="K137" s="1"/>
      <c r="L137" s="1"/>
    </row>
    <row r="138" spans="1:12" s="2" customFormat="1" ht="15">
      <c r="A138" s="20"/>
      <c r="B138" s="21"/>
      <c r="C138" s="22"/>
      <c r="D138" s="22"/>
      <c r="E138" s="22"/>
      <c r="F138" s="1"/>
      <c r="H138" s="1"/>
      <c r="I138" s="1"/>
      <c r="J138" s="1"/>
      <c r="K138" s="1"/>
      <c r="L138" s="1"/>
    </row>
    <row r="139" spans="1:12" s="2" customFormat="1" ht="15">
      <c r="A139" s="20"/>
      <c r="B139" s="21"/>
      <c r="C139" s="22"/>
      <c r="D139" s="22"/>
      <c r="E139" s="22"/>
      <c r="F139" s="1"/>
      <c r="H139" s="1"/>
      <c r="I139" s="1"/>
      <c r="J139" s="1"/>
      <c r="K139" s="1"/>
      <c r="L139" s="1"/>
    </row>
    <row r="140" spans="1:12" s="2" customFormat="1" ht="15">
      <c r="A140" s="20"/>
      <c r="B140" s="21"/>
      <c r="C140" s="22"/>
      <c r="D140" s="22"/>
      <c r="E140" s="22"/>
      <c r="F140" s="1"/>
      <c r="H140" s="1"/>
      <c r="I140" s="1"/>
      <c r="J140" s="1"/>
      <c r="K140" s="1"/>
      <c r="L140" s="1"/>
    </row>
    <row r="141" spans="1:12" s="2" customFormat="1" ht="15">
      <c r="A141" s="20"/>
      <c r="B141" s="21"/>
      <c r="C141" s="22"/>
      <c r="D141" s="22"/>
      <c r="E141" s="22"/>
      <c r="F141" s="1"/>
      <c r="H141" s="1"/>
      <c r="I141" s="1"/>
      <c r="J141" s="1"/>
      <c r="K141" s="1"/>
      <c r="L141" s="1"/>
    </row>
  </sheetData>
  <sheetProtection/>
  <mergeCells count="31">
    <mergeCell ref="A76:A81"/>
    <mergeCell ref="A86:A91"/>
    <mergeCell ref="B79:D79"/>
    <mergeCell ref="A1:E1"/>
    <mergeCell ref="A5:A10"/>
    <mergeCell ref="A11:C11"/>
    <mergeCell ref="A12:A13"/>
    <mergeCell ref="A39:A40"/>
    <mergeCell ref="A52:A54"/>
    <mergeCell ref="A46:A50"/>
    <mergeCell ref="A59:A64"/>
    <mergeCell ref="A4:C4"/>
    <mergeCell ref="A92:D92"/>
    <mergeCell ref="C83:D84"/>
    <mergeCell ref="A15:A20"/>
    <mergeCell ref="B48:D48"/>
    <mergeCell ref="A66:A68"/>
    <mergeCell ref="C5:E5"/>
    <mergeCell ref="A70:A71"/>
    <mergeCell ref="A30:D30"/>
    <mergeCell ref="A31:A37"/>
    <mergeCell ref="A28:D29"/>
    <mergeCell ref="B62:D62"/>
    <mergeCell ref="A2:E3"/>
    <mergeCell ref="A83:A84"/>
    <mergeCell ref="E73:E74"/>
    <mergeCell ref="A73:A74"/>
    <mergeCell ref="A56:A57"/>
    <mergeCell ref="E70:E71"/>
    <mergeCell ref="B34:D34"/>
    <mergeCell ref="A42:A44"/>
  </mergeCells>
  <printOptions/>
  <pageMargins left="0.6" right="0.59" top="0.35" bottom="0.5" header="0.5" footer="0.5"/>
  <pageSetup horizontalDpi="600" verticalDpi="600" orientation="portrait" scale="76" r:id="rId3"/>
  <legacyDrawing r:id="rId2"/>
</worksheet>
</file>

<file path=xl/worksheets/sheet3.xml><?xml version="1.0" encoding="utf-8"?>
<worksheet xmlns="http://schemas.openxmlformats.org/spreadsheetml/2006/main" xmlns:r="http://schemas.openxmlformats.org/officeDocument/2006/relationships">
  <dimension ref="A1:L135"/>
  <sheetViews>
    <sheetView zoomScale="70" zoomScaleNormal="70" zoomScaleSheetLayoutView="100" zoomScalePageLayoutView="0" workbookViewId="0" topLeftCell="A37">
      <selection activeCell="A2" sqref="A2:E3"/>
    </sheetView>
  </sheetViews>
  <sheetFormatPr defaultColWidth="9.140625" defaultRowHeight="12.75"/>
  <cols>
    <col min="1" max="1" width="64.140625" style="20" customWidth="1"/>
    <col min="2" max="2" width="51.8515625" style="29" customWidth="1"/>
    <col min="3" max="3" width="23.28125" style="22" customWidth="1"/>
    <col min="4" max="4" width="31.140625" style="22" customWidth="1"/>
    <col min="5" max="5" width="21.00390625" style="22" customWidth="1"/>
    <col min="6" max="6" width="24.28125" style="1" customWidth="1"/>
    <col min="7" max="7" width="16.7109375" style="2" customWidth="1"/>
    <col min="8" max="8" width="12.8515625" style="1" customWidth="1"/>
    <col min="9" max="16384" width="9.140625" style="1" customWidth="1"/>
  </cols>
  <sheetData>
    <row r="1" spans="1:7" s="11" customFormat="1" ht="22.5" customHeight="1">
      <c r="A1" s="245" t="s">
        <v>158</v>
      </c>
      <c r="B1" s="245"/>
      <c r="C1" s="245"/>
      <c r="D1" s="245"/>
      <c r="E1" s="245"/>
      <c r="G1" s="12"/>
    </row>
    <row r="2" spans="1:7" s="11" customFormat="1" ht="22.5" customHeight="1">
      <c r="A2" s="220" t="s">
        <v>152</v>
      </c>
      <c r="B2" s="220"/>
      <c r="C2" s="220"/>
      <c r="D2" s="220"/>
      <c r="E2" s="220"/>
      <c r="G2" s="12"/>
    </row>
    <row r="3" spans="1:7" s="11" customFormat="1" ht="22.5" customHeight="1">
      <c r="A3" s="220"/>
      <c r="B3" s="220"/>
      <c r="C3" s="220"/>
      <c r="D3" s="220"/>
      <c r="E3" s="220"/>
      <c r="G3" s="12"/>
    </row>
    <row r="4" spans="1:7" s="11" customFormat="1" ht="26.25" customHeight="1">
      <c r="A4" s="231" t="s">
        <v>159</v>
      </c>
      <c r="B4" s="231"/>
      <c r="C4" s="231"/>
      <c r="D4" s="164"/>
      <c r="E4" s="163"/>
      <c r="G4" s="12"/>
    </row>
    <row r="5" spans="1:7" s="17" customFormat="1" ht="15.75">
      <c r="A5" s="285" t="s">
        <v>29</v>
      </c>
      <c r="B5" s="165" t="s">
        <v>24</v>
      </c>
      <c r="C5" s="232" t="s">
        <v>103</v>
      </c>
      <c r="D5" s="233"/>
      <c r="E5" s="234"/>
      <c r="F5" s="15"/>
      <c r="G5" s="16"/>
    </row>
    <row r="6" spans="1:7" s="17" customFormat="1" ht="15.75">
      <c r="A6" s="286"/>
      <c r="B6" s="36" t="s">
        <v>88</v>
      </c>
      <c r="C6" s="154">
        <v>1247000000</v>
      </c>
      <c r="D6" s="37" t="s">
        <v>18</v>
      </c>
      <c r="E6" s="38" t="s">
        <v>0</v>
      </c>
      <c r="F6" s="28"/>
      <c r="G6" s="16"/>
    </row>
    <row r="7" spans="1:7" s="17" customFormat="1" ht="15.75">
      <c r="A7" s="286"/>
      <c r="B7" s="36" t="s">
        <v>127</v>
      </c>
      <c r="C7" s="64">
        <v>48</v>
      </c>
      <c r="D7" s="73" t="s">
        <v>133</v>
      </c>
      <c r="E7" s="154">
        <v>448920000</v>
      </c>
      <c r="F7" s="28"/>
      <c r="G7" s="210"/>
    </row>
    <row r="8" spans="1:7" s="17" customFormat="1" ht="15.75">
      <c r="A8" s="286"/>
      <c r="B8" s="36" t="s">
        <v>26</v>
      </c>
      <c r="C8" s="154">
        <v>798080000</v>
      </c>
      <c r="D8" s="73" t="s">
        <v>27</v>
      </c>
      <c r="E8" s="154">
        <v>112230000</v>
      </c>
      <c r="F8" s="28"/>
      <c r="G8" s="16"/>
    </row>
    <row r="9" spans="1:7" s="17" customFormat="1" ht="15.75">
      <c r="A9" s="286"/>
      <c r="B9" s="36" t="s">
        <v>161</v>
      </c>
      <c r="C9" s="64">
        <f>C8</f>
        <v>798080000</v>
      </c>
      <c r="D9" s="73" t="s">
        <v>28</v>
      </c>
      <c r="E9" s="154">
        <v>25000000</v>
      </c>
      <c r="F9" s="28"/>
      <c r="G9" s="16"/>
    </row>
    <row r="10" spans="1:7" s="17" customFormat="1" ht="15.75">
      <c r="A10" s="287"/>
      <c r="B10" s="36" t="s">
        <v>120</v>
      </c>
      <c r="C10" s="65"/>
      <c r="D10" s="36"/>
      <c r="E10" s="36"/>
      <c r="F10" s="28"/>
      <c r="G10" s="16"/>
    </row>
    <row r="11" spans="1:7" s="17" customFormat="1" ht="15.75">
      <c r="A11" s="288" t="s">
        <v>35</v>
      </c>
      <c r="B11" s="288"/>
      <c r="C11" s="288"/>
      <c r="D11" s="14"/>
      <c r="E11" s="14"/>
      <c r="F11" s="200"/>
      <c r="G11" s="16"/>
    </row>
    <row r="12" spans="1:8" s="17" customFormat="1" ht="15.75">
      <c r="A12" s="289" t="s">
        <v>97</v>
      </c>
      <c r="B12" s="112" t="s">
        <v>149</v>
      </c>
      <c r="C12" s="195">
        <v>1200000000</v>
      </c>
      <c r="D12" s="14"/>
      <c r="E12" s="14"/>
      <c r="F12" s="214"/>
      <c r="G12" s="215"/>
      <c r="H12" s="14"/>
    </row>
    <row r="13" spans="1:8" s="17" customFormat="1" ht="15.75">
      <c r="A13" s="290"/>
      <c r="B13" s="112" t="s">
        <v>82</v>
      </c>
      <c r="C13" s="170">
        <v>120000000</v>
      </c>
      <c r="D13" s="14"/>
      <c r="E13" s="14"/>
      <c r="F13" s="216"/>
      <c r="G13" s="215"/>
      <c r="H13" s="14"/>
    </row>
    <row r="14" spans="1:8" s="17" customFormat="1" ht="15.75">
      <c r="A14" s="70" t="s">
        <v>48</v>
      </c>
      <c r="B14" s="72" t="s">
        <v>150</v>
      </c>
      <c r="C14" s="182">
        <v>1320000000</v>
      </c>
      <c r="D14" s="14"/>
      <c r="E14" s="209"/>
      <c r="F14" s="197"/>
      <c r="G14" s="215"/>
      <c r="H14" s="14"/>
    </row>
    <row r="15" spans="1:8" s="17" customFormat="1" ht="15.75">
      <c r="A15" s="236" t="s">
        <v>64</v>
      </c>
      <c r="B15" s="36" t="s">
        <v>134</v>
      </c>
      <c r="C15" s="169">
        <v>16920000</v>
      </c>
      <c r="D15" s="14"/>
      <c r="E15" s="209"/>
      <c r="F15" s="216"/>
      <c r="G15" s="215"/>
      <c r="H15" s="14"/>
    </row>
    <row r="16" spans="1:8" s="17" customFormat="1" ht="15.75">
      <c r="A16" s="237"/>
      <c r="B16" s="36" t="s">
        <v>50</v>
      </c>
      <c r="C16" s="169">
        <v>4230000</v>
      </c>
      <c r="D16" s="14"/>
      <c r="E16" s="209"/>
      <c r="F16" s="216"/>
      <c r="G16" s="215"/>
      <c r="H16" s="14"/>
    </row>
    <row r="17" spans="1:8" s="17" customFormat="1" ht="15.75">
      <c r="A17" s="237"/>
      <c r="B17" s="36" t="s">
        <v>98</v>
      </c>
      <c r="C17" s="169">
        <v>8500000</v>
      </c>
      <c r="D17" s="14"/>
      <c r="E17" s="203"/>
      <c r="F17" s="203"/>
      <c r="G17" s="215"/>
      <c r="H17" s="14"/>
    </row>
    <row r="18" spans="1:7" s="17" customFormat="1" ht="15.75">
      <c r="A18" s="237"/>
      <c r="B18" s="36" t="s">
        <v>30</v>
      </c>
      <c r="C18" s="169">
        <v>350000</v>
      </c>
      <c r="D18" s="14"/>
      <c r="E18" s="209"/>
      <c r="F18" s="213"/>
      <c r="G18" s="16"/>
    </row>
    <row r="19" spans="1:7" s="17" customFormat="1" ht="15.75">
      <c r="A19" s="237"/>
      <c r="B19" s="17" t="s">
        <v>81</v>
      </c>
      <c r="C19" s="169">
        <v>0</v>
      </c>
      <c r="D19" s="14"/>
      <c r="E19" s="209"/>
      <c r="F19" s="212"/>
      <c r="G19" s="16"/>
    </row>
    <row r="20" spans="1:7" s="17" customFormat="1" ht="15.75">
      <c r="A20" s="237"/>
      <c r="B20" s="73" t="s">
        <v>76</v>
      </c>
      <c r="C20" s="169">
        <v>2100000</v>
      </c>
      <c r="D20" s="203"/>
      <c r="E20" s="209"/>
      <c r="F20" s="15"/>
      <c r="G20" s="16"/>
    </row>
    <row r="21" spans="1:7" s="17" customFormat="1" ht="15.75">
      <c r="A21" s="238"/>
      <c r="B21" s="153" t="s">
        <v>53</v>
      </c>
      <c r="C21" s="183">
        <f>SUM(C15:C20)</f>
        <v>32100000</v>
      </c>
      <c r="D21" s="14"/>
      <c r="E21" s="203"/>
      <c r="F21" s="15"/>
      <c r="G21" s="16"/>
    </row>
    <row r="22" spans="1:7" s="17" customFormat="1" ht="15" customHeight="1">
      <c r="A22" s="301" t="s">
        <v>99</v>
      </c>
      <c r="B22" s="36" t="s">
        <v>135</v>
      </c>
      <c r="C22" s="169">
        <v>660000000</v>
      </c>
      <c r="D22" s="305" t="s">
        <v>137</v>
      </c>
      <c r="E22" s="306"/>
      <c r="F22" s="15"/>
      <c r="G22" s="16"/>
    </row>
    <row r="23" spans="1:7" s="17" customFormat="1" ht="15.75">
      <c r="A23" s="302"/>
      <c r="B23" s="111" t="s">
        <v>136</v>
      </c>
      <c r="C23" s="169">
        <v>660000000</v>
      </c>
      <c r="D23" s="305"/>
      <c r="E23" s="306"/>
      <c r="F23" s="211"/>
      <c r="G23" s="16"/>
    </row>
    <row r="24" spans="1:7" s="17" customFormat="1" ht="15.75">
      <c r="A24" s="41" t="s">
        <v>90</v>
      </c>
      <c r="B24" s="13"/>
      <c r="C24" s="14"/>
      <c r="D24" s="34"/>
      <c r="E24" s="14"/>
      <c r="G24" s="16"/>
    </row>
    <row r="25" spans="1:7" s="17" customFormat="1" ht="15.75">
      <c r="A25" s="14"/>
      <c r="B25" s="14"/>
      <c r="C25" s="14"/>
      <c r="D25" s="14"/>
      <c r="E25" s="14"/>
      <c r="G25" s="16"/>
    </row>
    <row r="26" spans="1:12" s="32" customFormat="1" ht="21.75" customHeight="1">
      <c r="A26" s="190" t="s">
        <v>17</v>
      </c>
      <c r="B26" s="190" t="s">
        <v>147</v>
      </c>
      <c r="C26" s="190" t="s">
        <v>124</v>
      </c>
      <c r="D26" s="190" t="s">
        <v>125</v>
      </c>
      <c r="E26" s="191" t="s">
        <v>126</v>
      </c>
      <c r="F26" s="3"/>
      <c r="G26" s="30"/>
      <c r="H26" s="31"/>
      <c r="I26" s="31"/>
      <c r="J26" s="31"/>
      <c r="K26" s="31"/>
      <c r="L26" s="31"/>
    </row>
    <row r="27" spans="1:12" s="5" customFormat="1" ht="15.75">
      <c r="A27" s="184">
        <v>0</v>
      </c>
      <c r="B27" s="169">
        <v>798080000</v>
      </c>
      <c r="C27" s="207">
        <v>0</v>
      </c>
      <c r="D27" s="207">
        <v>0</v>
      </c>
      <c r="E27" s="207">
        <v>8500000</v>
      </c>
      <c r="F27" s="6"/>
      <c r="G27" s="7"/>
      <c r="H27" s="3"/>
      <c r="I27" s="4"/>
      <c r="J27" s="4"/>
      <c r="K27" s="4"/>
      <c r="L27" s="4"/>
    </row>
    <row r="28" spans="1:12" s="5" customFormat="1" ht="15.75">
      <c r="A28" s="185">
        <v>1</v>
      </c>
      <c r="B28" s="169">
        <v>798080000</v>
      </c>
      <c r="C28" s="207"/>
      <c r="D28" s="207"/>
      <c r="E28" s="207"/>
      <c r="F28" s="6"/>
      <c r="G28" s="7"/>
      <c r="H28" s="3"/>
      <c r="I28" s="4"/>
      <c r="J28" s="4"/>
      <c r="K28" s="4"/>
      <c r="L28" s="4"/>
    </row>
    <row r="29" ht="15.75">
      <c r="B29" s="21"/>
    </row>
    <row r="30" spans="1:5" ht="15.75">
      <c r="A30" s="282" t="s">
        <v>36</v>
      </c>
      <c r="B30" s="283"/>
      <c r="C30" s="283"/>
      <c r="D30" s="284"/>
      <c r="E30" s="24"/>
    </row>
    <row r="31" spans="1:4" ht="15" customHeight="1">
      <c r="A31" s="297" t="s">
        <v>138</v>
      </c>
      <c r="B31" s="110" t="s">
        <v>65</v>
      </c>
      <c r="C31" s="51">
        <f>D32</f>
        <v>32100000</v>
      </c>
      <c r="D31" s="52"/>
    </row>
    <row r="32" spans="1:4" ht="15.75">
      <c r="A32" s="298"/>
      <c r="B32" s="99" t="s">
        <v>66</v>
      </c>
      <c r="C32" s="140"/>
      <c r="D32" s="141">
        <f>C21</f>
        <v>32100000</v>
      </c>
    </row>
    <row r="33" spans="1:4" ht="15.75">
      <c r="A33" s="134"/>
      <c r="B33" s="139"/>
      <c r="C33" s="135"/>
      <c r="D33" s="136"/>
    </row>
    <row r="34" spans="1:4" ht="15.75">
      <c r="A34" s="299" t="s">
        <v>141</v>
      </c>
      <c r="B34" s="101" t="s">
        <v>67</v>
      </c>
      <c r="C34" s="143">
        <f>D35</f>
        <v>660000000</v>
      </c>
      <c r="D34" s="142"/>
    </row>
    <row r="35" spans="1:4" ht="15.75">
      <c r="A35" s="300"/>
      <c r="B35" s="102" t="s">
        <v>66</v>
      </c>
      <c r="C35" s="44"/>
      <c r="D35" s="81">
        <f>C22</f>
        <v>660000000</v>
      </c>
    </row>
    <row r="36" spans="1:4" ht="15.75">
      <c r="A36" s="114"/>
      <c r="B36" s="116"/>
      <c r="C36" s="116"/>
      <c r="D36" s="117"/>
    </row>
    <row r="37" spans="1:12" s="2" customFormat="1" ht="45" customHeight="1">
      <c r="A37" s="303" t="s">
        <v>140</v>
      </c>
      <c r="B37" s="101" t="s">
        <v>139</v>
      </c>
      <c r="C37" s="54">
        <f>D38</f>
        <v>1247000000</v>
      </c>
      <c r="D37" s="52"/>
      <c r="F37" s="1"/>
      <c r="H37" s="1"/>
      <c r="I37" s="1"/>
      <c r="J37" s="1"/>
      <c r="K37" s="1"/>
      <c r="L37" s="1"/>
    </row>
    <row r="38" spans="1:12" s="2" customFormat="1" ht="22.5" customHeight="1">
      <c r="A38" s="304"/>
      <c r="B38" s="99" t="s">
        <v>8</v>
      </c>
      <c r="C38" s="44"/>
      <c r="D38" s="81">
        <f>C6</f>
        <v>1247000000</v>
      </c>
      <c r="F38" s="9"/>
      <c r="H38" s="1"/>
      <c r="I38" s="1"/>
      <c r="J38" s="1"/>
      <c r="K38" s="1"/>
      <c r="L38" s="1"/>
    </row>
    <row r="39" spans="1:12" s="2" customFormat="1" ht="15">
      <c r="A39" s="114"/>
      <c r="B39" s="116"/>
      <c r="C39" s="116"/>
      <c r="D39" s="117"/>
      <c r="F39" s="9"/>
      <c r="H39" s="1"/>
      <c r="I39" s="1"/>
      <c r="J39" s="1"/>
      <c r="K39" s="1"/>
      <c r="L39" s="1"/>
    </row>
    <row r="40" spans="1:12" s="2" customFormat="1" ht="15">
      <c r="A40" s="295" t="s">
        <v>108</v>
      </c>
      <c r="B40" s="101" t="s">
        <v>9</v>
      </c>
      <c r="C40" s="133">
        <f>E7</f>
        <v>448920000</v>
      </c>
      <c r="D40" s="52"/>
      <c r="E40" s="24"/>
      <c r="F40" s="10"/>
      <c r="H40" s="1"/>
      <c r="I40" s="1"/>
      <c r="J40" s="1"/>
      <c r="K40" s="1"/>
      <c r="L40" s="1"/>
    </row>
    <row r="41" spans="1:12" s="2" customFormat="1" ht="15">
      <c r="A41" s="296"/>
      <c r="B41" s="105" t="s">
        <v>71</v>
      </c>
      <c r="C41" s="26"/>
      <c r="D41" s="47">
        <f>C40-D42</f>
        <v>432000000</v>
      </c>
      <c r="F41" s="10"/>
      <c r="H41" s="1"/>
      <c r="I41" s="1"/>
      <c r="J41" s="1"/>
      <c r="K41" s="1"/>
      <c r="L41" s="1"/>
    </row>
    <row r="42" spans="1:12" s="2" customFormat="1" ht="15">
      <c r="A42" s="296"/>
      <c r="B42" s="76" t="s">
        <v>72</v>
      </c>
      <c r="C42" s="26"/>
      <c r="D42" s="100">
        <f>C15</f>
        <v>16920000</v>
      </c>
      <c r="F42" s="10"/>
      <c r="H42" s="1"/>
      <c r="I42" s="1"/>
      <c r="J42" s="1"/>
      <c r="K42" s="1"/>
      <c r="L42" s="1"/>
    </row>
    <row r="43" spans="1:12" s="2" customFormat="1" ht="15">
      <c r="A43" s="296"/>
      <c r="B43" s="186" t="s">
        <v>83</v>
      </c>
      <c r="C43" s="137"/>
      <c r="D43" s="138"/>
      <c r="F43" s="10"/>
      <c r="H43" s="1"/>
      <c r="I43" s="1"/>
      <c r="J43" s="1"/>
      <c r="K43" s="1"/>
      <c r="L43" s="1"/>
    </row>
    <row r="44" spans="1:12" s="2" customFormat="1" ht="15">
      <c r="A44" s="296"/>
      <c r="B44" s="144" t="s">
        <v>100</v>
      </c>
      <c r="C44" s="43">
        <f>D45+D46</f>
        <v>122100000</v>
      </c>
      <c r="D44" s="48"/>
      <c r="E44" s="24"/>
      <c r="F44" s="10"/>
      <c r="H44" s="1"/>
      <c r="I44" s="1"/>
      <c r="J44" s="1"/>
      <c r="K44" s="1"/>
      <c r="L44" s="1"/>
    </row>
    <row r="45" spans="1:12" s="2" customFormat="1" ht="15">
      <c r="A45" s="296"/>
      <c r="B45" s="76" t="s">
        <v>102</v>
      </c>
      <c r="C45" s="39"/>
      <c r="D45" s="80">
        <f>C20</f>
        <v>2100000</v>
      </c>
      <c r="F45" s="10"/>
      <c r="H45" s="1"/>
      <c r="I45" s="1"/>
      <c r="J45" s="1"/>
      <c r="K45" s="1"/>
      <c r="L45" s="1"/>
    </row>
    <row r="46" spans="1:12" s="2" customFormat="1" ht="15">
      <c r="A46" s="296"/>
      <c r="B46" s="99" t="s">
        <v>101</v>
      </c>
      <c r="C46" s="56"/>
      <c r="D46" s="104">
        <f>C13</f>
        <v>120000000</v>
      </c>
      <c r="F46" s="10"/>
      <c r="H46" s="1"/>
      <c r="I46" s="1"/>
      <c r="J46" s="1"/>
      <c r="K46" s="1"/>
      <c r="L46" s="1"/>
    </row>
    <row r="47" spans="1:12" s="2" customFormat="1" ht="15">
      <c r="A47" s="114"/>
      <c r="B47" s="116"/>
      <c r="C47" s="116"/>
      <c r="D47" s="118"/>
      <c r="F47" s="10"/>
      <c r="H47" s="1"/>
      <c r="I47" s="1"/>
      <c r="J47" s="1"/>
      <c r="K47" s="1"/>
      <c r="L47" s="1"/>
    </row>
    <row r="48" spans="1:12" s="2" customFormat="1" ht="15">
      <c r="A48" s="291" t="s">
        <v>113</v>
      </c>
      <c r="B48" s="53" t="s">
        <v>19</v>
      </c>
      <c r="C48" s="59">
        <f>ROUND(D50/1.1,0)</f>
        <v>318182</v>
      </c>
      <c r="D48" s="60"/>
      <c r="E48" s="23"/>
      <c r="F48" s="10"/>
      <c r="H48" s="1"/>
      <c r="I48" s="1"/>
      <c r="J48" s="1"/>
      <c r="K48" s="1"/>
      <c r="L48" s="1"/>
    </row>
    <row r="49" spans="1:12" s="2" customFormat="1" ht="15">
      <c r="A49" s="292"/>
      <c r="B49" s="26" t="s">
        <v>10</v>
      </c>
      <c r="C49" s="43">
        <f>C18-C48</f>
        <v>31818</v>
      </c>
      <c r="D49" s="48"/>
      <c r="E49" s="24"/>
      <c r="F49" s="10"/>
      <c r="H49" s="1"/>
      <c r="I49" s="1"/>
      <c r="J49" s="1"/>
      <c r="K49" s="1"/>
      <c r="L49" s="1"/>
    </row>
    <row r="50" spans="1:12" s="2" customFormat="1" ht="15">
      <c r="A50" s="293"/>
      <c r="B50" s="56" t="s">
        <v>69</v>
      </c>
      <c r="C50" s="61"/>
      <c r="D50" s="104">
        <f>C18</f>
        <v>350000</v>
      </c>
      <c r="F50" s="10"/>
      <c r="H50" s="1"/>
      <c r="I50" s="1"/>
      <c r="J50" s="1"/>
      <c r="K50" s="1"/>
      <c r="L50" s="1"/>
    </row>
    <row r="51" spans="1:12" s="2" customFormat="1" ht="15">
      <c r="A51" s="114"/>
      <c r="B51" s="116"/>
      <c r="C51" s="119"/>
      <c r="D51" s="118"/>
      <c r="F51" s="10"/>
      <c r="H51" s="1"/>
      <c r="I51" s="1"/>
      <c r="J51" s="1"/>
      <c r="K51" s="1"/>
      <c r="L51" s="1"/>
    </row>
    <row r="52" spans="1:12" s="2" customFormat="1" ht="15">
      <c r="A52" s="295" t="s">
        <v>114</v>
      </c>
      <c r="B52" s="101" t="s">
        <v>11</v>
      </c>
      <c r="C52" s="107">
        <f>E8</f>
        <v>112230000</v>
      </c>
      <c r="D52" s="60"/>
      <c r="F52" s="10"/>
      <c r="H52" s="1"/>
      <c r="I52" s="1"/>
      <c r="J52" s="1"/>
      <c r="K52" s="1"/>
      <c r="L52" s="1"/>
    </row>
    <row r="53" spans="1:12" s="2" customFormat="1" ht="15">
      <c r="A53" s="296"/>
      <c r="B53" s="76" t="s">
        <v>69</v>
      </c>
      <c r="C53" s="26"/>
      <c r="D53" s="80">
        <f>C16</f>
        <v>4230000</v>
      </c>
      <c r="E53" s="23"/>
      <c r="F53" s="10"/>
      <c r="H53" s="1"/>
      <c r="I53" s="1"/>
      <c r="J53" s="1"/>
      <c r="K53" s="1"/>
      <c r="L53" s="1"/>
    </row>
    <row r="54" spans="1:12" s="2" customFormat="1" ht="15">
      <c r="A54" s="296"/>
      <c r="B54" s="99" t="s">
        <v>75</v>
      </c>
      <c r="C54" s="44"/>
      <c r="D54" s="62">
        <f>C52-D53</f>
        <v>108000000</v>
      </c>
      <c r="E54" s="23"/>
      <c r="F54" s="10"/>
      <c r="H54" s="1"/>
      <c r="I54" s="1"/>
      <c r="J54" s="1"/>
      <c r="K54" s="1"/>
      <c r="L54" s="1"/>
    </row>
    <row r="55" spans="1:12" s="2" customFormat="1" ht="15">
      <c r="A55" s="114"/>
      <c r="B55" s="116"/>
      <c r="C55" s="116"/>
      <c r="D55" s="118"/>
      <c r="E55" s="23"/>
      <c r="F55" s="10"/>
      <c r="H55" s="1"/>
      <c r="I55" s="1"/>
      <c r="J55" s="1"/>
      <c r="K55" s="1"/>
      <c r="L55" s="1"/>
    </row>
    <row r="56" spans="1:12" s="2" customFormat="1" ht="15">
      <c r="A56" s="291" t="s">
        <v>142</v>
      </c>
      <c r="B56" s="39" t="s">
        <v>118</v>
      </c>
      <c r="C56" s="59">
        <f>E27</f>
        <v>8500000</v>
      </c>
      <c r="D56" s="60"/>
      <c r="E56" s="27"/>
      <c r="F56" s="10"/>
      <c r="H56" s="1"/>
      <c r="I56" s="1"/>
      <c r="J56" s="1"/>
      <c r="K56" s="1"/>
      <c r="L56" s="1"/>
    </row>
    <row r="57" spans="1:12" s="2" customFormat="1" ht="15">
      <c r="A57" s="292"/>
      <c r="B57" s="39" t="s">
        <v>119</v>
      </c>
      <c r="C57" s="43">
        <f>C27+D27</f>
        <v>0</v>
      </c>
      <c r="D57" s="48"/>
      <c r="E57" s="28"/>
      <c r="F57" s="1"/>
      <c r="H57" s="1"/>
      <c r="I57" s="1"/>
      <c r="J57" s="1"/>
      <c r="K57" s="1"/>
      <c r="L57" s="1"/>
    </row>
    <row r="58" spans="1:12" s="2" customFormat="1" ht="17.25" customHeight="1">
      <c r="A58" s="293"/>
      <c r="B58" s="39" t="s">
        <v>69</v>
      </c>
      <c r="C58" s="26"/>
      <c r="D58" s="80">
        <f>C17</f>
        <v>8500000</v>
      </c>
      <c r="E58" s="28"/>
      <c r="F58" s="1"/>
      <c r="H58" s="1"/>
      <c r="I58" s="1"/>
      <c r="J58" s="1"/>
      <c r="K58" s="1"/>
      <c r="L58" s="1"/>
    </row>
    <row r="59" spans="1:12" s="2" customFormat="1" ht="15">
      <c r="A59" s="120"/>
      <c r="B59" s="116"/>
      <c r="C59" s="116"/>
      <c r="D59" s="118"/>
      <c r="E59" s="28"/>
      <c r="F59" s="1"/>
      <c r="H59" s="1"/>
      <c r="I59" s="1"/>
      <c r="J59" s="1"/>
      <c r="K59" s="1"/>
      <c r="L59" s="1"/>
    </row>
    <row r="60" spans="1:12" s="2" customFormat="1" ht="30.75">
      <c r="A60" s="294" t="s">
        <v>110</v>
      </c>
      <c r="B60" s="103" t="s">
        <v>148</v>
      </c>
      <c r="C60" s="175"/>
      <c r="D60" s="150"/>
      <c r="E60" s="28"/>
      <c r="F60" s="1"/>
      <c r="H60" s="1"/>
      <c r="I60" s="1"/>
      <c r="J60" s="1"/>
      <c r="K60" s="1"/>
      <c r="L60" s="1"/>
    </row>
    <row r="61" spans="1:12" s="2" customFormat="1" ht="15">
      <c r="A61" s="294"/>
      <c r="B61" s="105" t="s">
        <v>77</v>
      </c>
      <c r="C61" s="162"/>
      <c r="D61" s="151"/>
      <c r="E61" s="28"/>
      <c r="F61" s="1"/>
      <c r="H61" s="1"/>
      <c r="I61" s="1"/>
      <c r="J61" s="1"/>
      <c r="K61" s="1"/>
      <c r="L61" s="1"/>
    </row>
    <row r="62" spans="1:12" s="2" customFormat="1" ht="25.5" customHeight="1">
      <c r="A62" s="294"/>
      <c r="B62" s="102" t="s">
        <v>69</v>
      </c>
      <c r="C62" s="44"/>
      <c r="D62" s="104">
        <f>C19</f>
        <v>0</v>
      </c>
      <c r="E62" s="28"/>
      <c r="F62" s="1"/>
      <c r="H62" s="1"/>
      <c r="I62" s="1"/>
      <c r="J62" s="1"/>
      <c r="K62" s="1"/>
      <c r="L62" s="1"/>
    </row>
    <row r="63" spans="1:12" s="2" customFormat="1" ht="15">
      <c r="A63" s="120"/>
      <c r="B63" s="116"/>
      <c r="C63" s="116"/>
      <c r="D63" s="118"/>
      <c r="E63" s="28"/>
      <c r="F63" s="1"/>
      <c r="H63" s="1"/>
      <c r="I63" s="1"/>
      <c r="J63" s="1"/>
      <c r="K63" s="1"/>
      <c r="L63" s="1"/>
    </row>
    <row r="64" spans="1:12" s="2" customFormat="1" ht="15">
      <c r="A64" s="311" t="s">
        <v>68</v>
      </c>
      <c r="B64" s="110" t="s">
        <v>70</v>
      </c>
      <c r="C64" s="107">
        <f>C31</f>
        <v>32100000</v>
      </c>
      <c r="D64" s="66"/>
      <c r="E64" s="274" t="str">
        <f>IF(C64=D65,"OK","CHECK")</f>
        <v>OK</v>
      </c>
      <c r="F64" s="1"/>
      <c r="H64" s="1"/>
      <c r="I64" s="1"/>
      <c r="J64" s="1"/>
      <c r="K64" s="1"/>
      <c r="L64" s="1"/>
    </row>
    <row r="65" spans="1:12" s="2" customFormat="1" ht="15">
      <c r="A65" s="312"/>
      <c r="B65" s="99" t="s">
        <v>69</v>
      </c>
      <c r="C65" s="44"/>
      <c r="D65" s="104">
        <f>D42+D45+D50+D53+D58+D62</f>
        <v>32100000</v>
      </c>
      <c r="E65" s="274"/>
      <c r="F65" s="1"/>
      <c r="H65" s="1"/>
      <c r="I65" s="1"/>
      <c r="J65" s="1"/>
      <c r="K65" s="1"/>
      <c r="L65" s="1"/>
    </row>
    <row r="66" spans="1:12" s="2" customFormat="1" ht="15">
      <c r="A66" s="123"/>
      <c r="B66" s="116"/>
      <c r="C66" s="116"/>
      <c r="D66" s="118"/>
      <c r="E66" s="33"/>
      <c r="F66" s="1"/>
      <c r="H66" s="1"/>
      <c r="I66" s="1"/>
      <c r="J66" s="1"/>
      <c r="K66" s="1"/>
      <c r="L66" s="1"/>
    </row>
    <row r="67" spans="1:12" s="2" customFormat="1" ht="15">
      <c r="A67" s="311" t="s">
        <v>73</v>
      </c>
      <c r="B67" s="110" t="s">
        <v>74</v>
      </c>
      <c r="C67" s="107">
        <f>C34</f>
        <v>660000000</v>
      </c>
      <c r="D67" s="66"/>
      <c r="E67" s="274" t="str">
        <f>IF(C67=D68,"OK","CHECK")</f>
        <v>OK</v>
      </c>
      <c r="F67" s="1"/>
      <c r="H67" s="1"/>
      <c r="I67" s="1"/>
      <c r="J67" s="1"/>
      <c r="K67" s="1"/>
      <c r="L67" s="1"/>
    </row>
    <row r="68" spans="1:12" s="2" customFormat="1" ht="15">
      <c r="A68" s="312"/>
      <c r="B68" s="99" t="s">
        <v>75</v>
      </c>
      <c r="C68" s="61"/>
      <c r="D68" s="104">
        <f>D41+D46+D54</f>
        <v>660000000</v>
      </c>
      <c r="E68" s="274"/>
      <c r="F68" s="1"/>
      <c r="H68" s="1"/>
      <c r="I68" s="1"/>
      <c r="J68" s="1"/>
      <c r="K68" s="1"/>
      <c r="L68" s="1"/>
    </row>
    <row r="69" spans="1:12" s="2" customFormat="1" ht="15">
      <c r="A69" s="123"/>
      <c r="B69" s="116"/>
      <c r="C69" s="187"/>
      <c r="D69" s="187"/>
      <c r="E69" s="33"/>
      <c r="F69" s="1"/>
      <c r="H69" s="1"/>
      <c r="I69" s="1"/>
      <c r="J69" s="1"/>
      <c r="K69" s="1"/>
      <c r="L69" s="1"/>
    </row>
    <row r="70" spans="1:12" s="2" customFormat="1" ht="15">
      <c r="A70" s="313" t="s">
        <v>59</v>
      </c>
      <c r="B70" s="39" t="s">
        <v>57</v>
      </c>
      <c r="C70" s="181">
        <f>D38-C40</f>
        <v>798080000</v>
      </c>
      <c r="E70" s="274" t="str">
        <f>IF(C70=D71,"OK","CHECK")</f>
        <v>OK</v>
      </c>
      <c r="F70" s="1"/>
      <c r="H70" s="1"/>
      <c r="I70" s="1"/>
      <c r="J70" s="1"/>
      <c r="K70" s="1"/>
      <c r="L70" s="1"/>
    </row>
    <row r="71" spans="1:12" s="2" customFormat="1" ht="15">
      <c r="A71" s="313"/>
      <c r="B71" s="39" t="s">
        <v>58</v>
      </c>
      <c r="C71" s="40"/>
      <c r="D71" s="80">
        <f>B28</f>
        <v>798080000</v>
      </c>
      <c r="E71" s="274"/>
      <c r="F71" s="1"/>
      <c r="H71" s="1"/>
      <c r="I71" s="1"/>
      <c r="J71" s="1"/>
      <c r="K71" s="1"/>
      <c r="L71" s="1"/>
    </row>
    <row r="72" spans="1:12" s="2" customFormat="1" ht="15">
      <c r="A72" s="188"/>
      <c r="B72" s="126"/>
      <c r="C72" s="126"/>
      <c r="D72" s="189"/>
      <c r="E72" s="33"/>
      <c r="F72" s="1"/>
      <c r="H72" s="1"/>
      <c r="I72" s="1"/>
      <c r="J72" s="1"/>
      <c r="K72" s="1"/>
      <c r="L72" s="1"/>
    </row>
    <row r="73" spans="1:12" s="2" customFormat="1" ht="15">
      <c r="A73" s="295" t="s">
        <v>32</v>
      </c>
      <c r="B73" s="110" t="s">
        <v>12</v>
      </c>
      <c r="C73" s="152"/>
      <c r="D73" s="150"/>
      <c r="F73" s="1"/>
      <c r="H73" s="1"/>
      <c r="I73" s="1"/>
      <c r="J73" s="1"/>
      <c r="K73" s="1"/>
      <c r="L73" s="1"/>
    </row>
    <row r="74" spans="1:12" s="2" customFormat="1" ht="15">
      <c r="A74" s="296"/>
      <c r="B74" s="76" t="s">
        <v>13</v>
      </c>
      <c r="C74" s="106"/>
      <c r="D74" s="151"/>
      <c r="F74" s="1"/>
      <c r="H74" s="1"/>
      <c r="I74" s="1"/>
      <c r="J74" s="1"/>
      <c r="K74" s="1"/>
      <c r="L74" s="1"/>
    </row>
    <row r="75" spans="1:12" s="2" customFormat="1" ht="15">
      <c r="A75" s="307"/>
      <c r="B75" s="99" t="s">
        <v>15</v>
      </c>
      <c r="C75" s="44"/>
      <c r="D75" s="62"/>
      <c r="F75" s="1"/>
      <c r="H75" s="1"/>
      <c r="I75" s="1"/>
      <c r="J75" s="1"/>
      <c r="K75" s="1"/>
      <c r="L75" s="1"/>
    </row>
    <row r="76" spans="1:12" s="2" customFormat="1" ht="15">
      <c r="A76" s="114"/>
      <c r="B76" s="116"/>
      <c r="C76" s="116"/>
      <c r="D76" s="118"/>
      <c r="F76" s="1"/>
      <c r="H76" s="1"/>
      <c r="I76" s="1"/>
      <c r="J76" s="1"/>
      <c r="K76" s="1"/>
      <c r="L76" s="1"/>
    </row>
    <row r="77" spans="1:12" s="2" customFormat="1" ht="33.75" customHeight="1">
      <c r="A77" s="291" t="s">
        <v>33</v>
      </c>
      <c r="B77" s="67" t="s">
        <v>43</v>
      </c>
      <c r="C77" s="257" t="s">
        <v>47</v>
      </c>
      <c r="D77" s="258"/>
      <c r="E77" s="23"/>
      <c r="F77" s="1"/>
      <c r="H77" s="1"/>
      <c r="I77" s="1"/>
      <c r="J77" s="1"/>
      <c r="K77" s="1"/>
      <c r="L77" s="1"/>
    </row>
    <row r="78" spans="1:12" s="2" customFormat="1" ht="15">
      <c r="A78" s="293"/>
      <c r="B78" s="44" t="s">
        <v>44</v>
      </c>
      <c r="C78" s="259"/>
      <c r="D78" s="260"/>
      <c r="E78" s="23"/>
      <c r="F78" s="1"/>
      <c r="H78" s="1"/>
      <c r="I78" s="1"/>
      <c r="J78" s="1"/>
      <c r="K78" s="1"/>
      <c r="L78" s="1"/>
    </row>
    <row r="79" spans="1:12" s="2" customFormat="1" ht="15">
      <c r="A79" s="125"/>
      <c r="B79" s="126"/>
      <c r="C79" s="127"/>
      <c r="D79" s="128"/>
      <c r="E79" s="23"/>
      <c r="F79" s="1"/>
      <c r="H79" s="1"/>
      <c r="I79" s="1"/>
      <c r="J79" s="1"/>
      <c r="K79" s="1"/>
      <c r="L79" s="1"/>
    </row>
    <row r="80" spans="1:12" s="2" customFormat="1" ht="15">
      <c r="A80" s="308" t="s">
        <v>34</v>
      </c>
      <c r="B80" s="26" t="s">
        <v>14</v>
      </c>
      <c r="C80" s="40">
        <f>D81+D82</f>
        <v>1272000000</v>
      </c>
      <c r="D80" s="63"/>
      <c r="F80" s="1"/>
      <c r="H80" s="1"/>
      <c r="I80" s="1"/>
      <c r="J80" s="1"/>
      <c r="K80" s="1"/>
      <c r="L80" s="1"/>
    </row>
    <row r="81" spans="1:12" s="2" customFormat="1" ht="15">
      <c r="A81" s="309"/>
      <c r="B81" s="26" t="s">
        <v>45</v>
      </c>
      <c r="C81" s="26"/>
      <c r="D81" s="109">
        <f>C37</f>
        <v>1247000000</v>
      </c>
      <c r="F81" s="1"/>
      <c r="H81" s="1"/>
      <c r="I81" s="1"/>
      <c r="J81" s="1"/>
      <c r="K81" s="1"/>
      <c r="L81" s="1"/>
    </row>
    <row r="82" spans="1:12" s="2" customFormat="1" ht="15">
      <c r="A82" s="309"/>
      <c r="B82" s="26" t="s">
        <v>15</v>
      </c>
      <c r="C82" s="26"/>
      <c r="D82" s="109">
        <f>E9</f>
        <v>25000000</v>
      </c>
      <c r="F82" s="1"/>
      <c r="H82" s="1"/>
      <c r="I82" s="1"/>
      <c r="J82" s="1"/>
      <c r="K82" s="1"/>
      <c r="L82" s="1"/>
    </row>
    <row r="83" spans="1:12" s="2" customFormat="1" ht="15">
      <c r="A83" s="309"/>
      <c r="B83" s="42" t="s">
        <v>16</v>
      </c>
      <c r="C83" s="26"/>
      <c r="D83" s="45"/>
      <c r="F83" s="1"/>
      <c r="H83" s="1"/>
      <c r="I83" s="1"/>
      <c r="J83" s="1"/>
      <c r="K83" s="1"/>
      <c r="L83" s="1"/>
    </row>
    <row r="84" spans="1:12" s="2" customFormat="1" ht="15">
      <c r="A84" s="309"/>
      <c r="B84" s="39" t="s">
        <v>46</v>
      </c>
      <c r="C84" s="26"/>
      <c r="D84" s="45"/>
      <c r="I84" s="1"/>
      <c r="J84" s="1"/>
      <c r="K84" s="1"/>
      <c r="L84" s="1"/>
    </row>
    <row r="85" spans="1:12" s="2" customFormat="1" ht="15">
      <c r="A85" s="310"/>
      <c r="B85" s="39" t="s">
        <v>23</v>
      </c>
      <c r="C85" s="26"/>
      <c r="D85" s="45"/>
      <c r="E85" s="22"/>
      <c r="F85" s="1"/>
      <c r="H85" s="1"/>
      <c r="I85" s="1"/>
      <c r="J85" s="1"/>
      <c r="K85" s="1"/>
      <c r="L85" s="1"/>
    </row>
    <row r="86" spans="1:12" s="2" customFormat="1" ht="15">
      <c r="A86" s="277"/>
      <c r="B86" s="278"/>
      <c r="C86" s="278"/>
      <c r="D86" s="279"/>
      <c r="E86" s="23"/>
      <c r="F86" s="1"/>
      <c r="H86" s="1"/>
      <c r="I86" s="1"/>
      <c r="J86" s="1"/>
      <c r="K86" s="1"/>
      <c r="L86" s="1"/>
    </row>
    <row r="87" spans="1:12" s="2" customFormat="1" ht="15">
      <c r="A87" s="20"/>
      <c r="B87" s="21"/>
      <c r="C87" s="22"/>
      <c r="D87" s="22"/>
      <c r="E87" s="22"/>
      <c r="F87" s="1"/>
      <c r="H87" s="1"/>
      <c r="I87" s="1"/>
      <c r="J87" s="1"/>
      <c r="K87" s="1"/>
      <c r="L87" s="1"/>
    </row>
    <row r="88" spans="1:12" s="2" customFormat="1" ht="15">
      <c r="A88" s="20"/>
      <c r="B88" s="21"/>
      <c r="C88" s="22"/>
      <c r="D88" s="22"/>
      <c r="E88" s="22"/>
      <c r="F88" s="1"/>
      <c r="H88" s="1"/>
      <c r="I88" s="1"/>
      <c r="J88" s="1"/>
      <c r="K88" s="1"/>
      <c r="L88" s="1"/>
    </row>
    <row r="89" spans="1:12" s="2" customFormat="1" ht="15">
      <c r="A89" s="20"/>
      <c r="B89" s="21"/>
      <c r="C89" s="22"/>
      <c r="D89" s="22"/>
      <c r="E89" s="22"/>
      <c r="F89" s="1"/>
      <c r="H89" s="1"/>
      <c r="I89" s="1"/>
      <c r="J89" s="1"/>
      <c r="K89" s="1"/>
      <c r="L89" s="1"/>
    </row>
    <row r="90" spans="1:12" s="2" customFormat="1" ht="15">
      <c r="A90" s="20"/>
      <c r="B90" s="21"/>
      <c r="C90" s="22"/>
      <c r="D90" s="22"/>
      <c r="E90" s="22"/>
      <c r="F90" s="1"/>
      <c r="H90" s="1"/>
      <c r="I90" s="1"/>
      <c r="J90" s="1"/>
      <c r="K90" s="1"/>
      <c r="L90" s="1"/>
    </row>
    <row r="91" spans="1:12" s="2" customFormat="1" ht="15">
      <c r="A91" s="20"/>
      <c r="B91" s="21"/>
      <c r="C91" s="22"/>
      <c r="D91" s="22"/>
      <c r="E91" s="22"/>
      <c r="F91" s="1"/>
      <c r="H91" s="1"/>
      <c r="I91" s="1"/>
      <c r="J91" s="1"/>
      <c r="K91" s="1"/>
      <c r="L91" s="1"/>
    </row>
    <row r="92" spans="1:12" s="2" customFormat="1" ht="15">
      <c r="A92" s="20"/>
      <c r="B92" s="21"/>
      <c r="C92" s="22"/>
      <c r="D92" s="22"/>
      <c r="E92" s="22"/>
      <c r="F92" s="1"/>
      <c r="H92" s="1"/>
      <c r="I92" s="1"/>
      <c r="J92" s="1"/>
      <c r="K92" s="1"/>
      <c r="L92" s="1"/>
    </row>
    <row r="93" spans="1:12" s="2" customFormat="1" ht="15">
      <c r="A93" s="20"/>
      <c r="B93" s="21"/>
      <c r="C93" s="22"/>
      <c r="D93" s="22"/>
      <c r="E93" s="22"/>
      <c r="F93" s="1"/>
      <c r="H93" s="1"/>
      <c r="I93" s="1"/>
      <c r="J93" s="1"/>
      <c r="K93" s="1"/>
      <c r="L93" s="1"/>
    </row>
    <row r="94" spans="1:12" s="2" customFormat="1" ht="15">
      <c r="A94" s="20"/>
      <c r="B94" s="21"/>
      <c r="C94" s="22"/>
      <c r="D94" s="22"/>
      <c r="E94" s="22"/>
      <c r="F94" s="1"/>
      <c r="H94" s="1"/>
      <c r="I94" s="1"/>
      <c r="J94" s="1"/>
      <c r="K94" s="1"/>
      <c r="L94" s="1"/>
    </row>
    <row r="95" spans="1:12" s="2" customFormat="1" ht="15">
      <c r="A95" s="20"/>
      <c r="B95" s="21"/>
      <c r="C95" s="22"/>
      <c r="D95" s="22"/>
      <c r="E95" s="22"/>
      <c r="F95" s="1"/>
      <c r="H95" s="1"/>
      <c r="I95" s="1"/>
      <c r="J95" s="1"/>
      <c r="K95" s="1"/>
      <c r="L95" s="1"/>
    </row>
    <row r="96" spans="1:12" s="2" customFormat="1" ht="15">
      <c r="A96" s="20"/>
      <c r="B96" s="21"/>
      <c r="C96" s="22"/>
      <c r="D96" s="22"/>
      <c r="E96" s="22"/>
      <c r="F96" s="1"/>
      <c r="H96" s="1"/>
      <c r="I96" s="1"/>
      <c r="J96" s="1"/>
      <c r="K96" s="1"/>
      <c r="L96" s="1"/>
    </row>
    <row r="97" spans="1:12" s="2" customFormat="1" ht="15">
      <c r="A97" s="20"/>
      <c r="B97" s="21"/>
      <c r="C97" s="22"/>
      <c r="D97" s="22"/>
      <c r="E97" s="22"/>
      <c r="F97" s="1"/>
      <c r="H97" s="1"/>
      <c r="I97" s="1"/>
      <c r="J97" s="1"/>
      <c r="K97" s="1"/>
      <c r="L97" s="1"/>
    </row>
    <row r="98" spans="1:12" s="2" customFormat="1" ht="15">
      <c r="A98" s="20"/>
      <c r="B98" s="21"/>
      <c r="C98" s="22"/>
      <c r="D98" s="22"/>
      <c r="E98" s="22"/>
      <c r="F98" s="1"/>
      <c r="H98" s="1"/>
      <c r="I98" s="1"/>
      <c r="J98" s="1"/>
      <c r="K98" s="1"/>
      <c r="L98" s="1"/>
    </row>
    <row r="99" spans="1:12" s="2" customFormat="1" ht="15">
      <c r="A99" s="20"/>
      <c r="B99" s="21"/>
      <c r="C99" s="22"/>
      <c r="D99" s="22"/>
      <c r="E99" s="22"/>
      <c r="F99" s="1"/>
      <c r="H99" s="1"/>
      <c r="I99" s="1"/>
      <c r="J99" s="1"/>
      <c r="K99" s="1"/>
      <c r="L99" s="1"/>
    </row>
    <row r="100" spans="1:12" s="2" customFormat="1" ht="15">
      <c r="A100" s="20"/>
      <c r="B100" s="21"/>
      <c r="C100" s="22"/>
      <c r="D100" s="22"/>
      <c r="E100" s="22"/>
      <c r="F100" s="1"/>
      <c r="H100" s="1"/>
      <c r="I100" s="1"/>
      <c r="J100" s="1"/>
      <c r="K100" s="1"/>
      <c r="L100" s="1"/>
    </row>
    <row r="101" spans="1:12" s="2" customFormat="1" ht="15">
      <c r="A101" s="20"/>
      <c r="B101" s="21"/>
      <c r="C101" s="22"/>
      <c r="D101" s="22"/>
      <c r="E101" s="22"/>
      <c r="F101" s="1"/>
      <c r="H101" s="1"/>
      <c r="I101" s="1"/>
      <c r="J101" s="1"/>
      <c r="K101" s="1"/>
      <c r="L101" s="1"/>
    </row>
    <row r="102" spans="1:12" s="2" customFormat="1" ht="15">
      <c r="A102" s="20"/>
      <c r="B102" s="21"/>
      <c r="C102" s="22"/>
      <c r="D102" s="22"/>
      <c r="E102" s="22"/>
      <c r="F102" s="1"/>
      <c r="H102" s="1"/>
      <c r="I102" s="1"/>
      <c r="J102" s="1"/>
      <c r="K102" s="1"/>
      <c r="L102" s="1"/>
    </row>
    <row r="103" spans="1:12" s="2" customFormat="1" ht="15">
      <c r="A103" s="20"/>
      <c r="B103" s="21"/>
      <c r="C103" s="22"/>
      <c r="D103" s="22"/>
      <c r="E103" s="22"/>
      <c r="F103" s="1"/>
      <c r="H103" s="1"/>
      <c r="I103" s="1"/>
      <c r="J103" s="1"/>
      <c r="K103" s="1"/>
      <c r="L103" s="1"/>
    </row>
    <row r="104" spans="1:12" s="2" customFormat="1" ht="15">
      <c r="A104" s="20"/>
      <c r="B104" s="21"/>
      <c r="C104" s="22"/>
      <c r="D104" s="22"/>
      <c r="E104" s="22"/>
      <c r="F104" s="1"/>
      <c r="H104" s="1"/>
      <c r="I104" s="1"/>
      <c r="J104" s="1"/>
      <c r="K104" s="1"/>
      <c r="L104" s="1"/>
    </row>
    <row r="105" spans="1:12" s="2" customFormat="1" ht="15">
      <c r="A105" s="20"/>
      <c r="B105" s="21"/>
      <c r="C105" s="22"/>
      <c r="D105" s="22"/>
      <c r="E105" s="22"/>
      <c r="F105" s="1"/>
      <c r="H105" s="1"/>
      <c r="I105" s="1"/>
      <c r="J105" s="1"/>
      <c r="K105" s="1"/>
      <c r="L105" s="1"/>
    </row>
    <row r="106" spans="1:12" s="2" customFormat="1" ht="15">
      <c r="A106" s="20"/>
      <c r="B106" s="21"/>
      <c r="C106" s="22"/>
      <c r="D106" s="22"/>
      <c r="E106" s="22"/>
      <c r="F106" s="1"/>
      <c r="H106" s="1"/>
      <c r="I106" s="1"/>
      <c r="J106" s="1"/>
      <c r="K106" s="1"/>
      <c r="L106" s="1"/>
    </row>
    <row r="107" spans="1:12" s="2" customFormat="1" ht="15">
      <c r="A107" s="20"/>
      <c r="B107" s="21"/>
      <c r="C107" s="22"/>
      <c r="D107" s="22"/>
      <c r="E107" s="22"/>
      <c r="F107" s="1"/>
      <c r="H107" s="1"/>
      <c r="I107" s="1"/>
      <c r="J107" s="1"/>
      <c r="K107" s="1"/>
      <c r="L107" s="1"/>
    </row>
    <row r="108" spans="1:12" s="2" customFormat="1" ht="15">
      <c r="A108" s="20"/>
      <c r="B108" s="21"/>
      <c r="C108" s="22"/>
      <c r="D108" s="22"/>
      <c r="E108" s="22"/>
      <c r="F108" s="1"/>
      <c r="H108" s="1"/>
      <c r="I108" s="1"/>
      <c r="J108" s="1"/>
      <c r="K108" s="1"/>
      <c r="L108" s="1"/>
    </row>
    <row r="109" spans="1:12" s="2" customFormat="1" ht="15">
      <c r="A109" s="20"/>
      <c r="B109" s="21"/>
      <c r="C109" s="22"/>
      <c r="D109" s="22"/>
      <c r="E109" s="22"/>
      <c r="F109" s="1"/>
      <c r="H109" s="1"/>
      <c r="I109" s="1"/>
      <c r="J109" s="1"/>
      <c r="K109" s="1"/>
      <c r="L109" s="1"/>
    </row>
    <row r="110" spans="1:12" s="2" customFormat="1" ht="15">
      <c r="A110" s="20"/>
      <c r="B110" s="21"/>
      <c r="C110" s="22"/>
      <c r="D110" s="22"/>
      <c r="E110" s="22"/>
      <c r="F110" s="1"/>
      <c r="H110" s="1"/>
      <c r="I110" s="1"/>
      <c r="J110" s="1"/>
      <c r="K110" s="1"/>
      <c r="L110" s="1"/>
    </row>
    <row r="111" spans="1:12" s="2" customFormat="1" ht="15">
      <c r="A111" s="20"/>
      <c r="B111" s="21"/>
      <c r="C111" s="22"/>
      <c r="D111" s="22"/>
      <c r="E111" s="22"/>
      <c r="F111" s="1"/>
      <c r="H111" s="1"/>
      <c r="I111" s="1"/>
      <c r="J111" s="1"/>
      <c r="K111" s="1"/>
      <c r="L111" s="1"/>
    </row>
    <row r="112" spans="1:12" s="2" customFormat="1" ht="15">
      <c r="A112" s="20"/>
      <c r="B112" s="21"/>
      <c r="C112" s="22"/>
      <c r="D112" s="22"/>
      <c r="E112" s="22"/>
      <c r="F112" s="1"/>
      <c r="H112" s="1"/>
      <c r="I112" s="1"/>
      <c r="J112" s="1"/>
      <c r="K112" s="1"/>
      <c r="L112" s="1"/>
    </row>
    <row r="113" spans="1:12" s="2" customFormat="1" ht="15">
      <c r="A113" s="20"/>
      <c r="B113" s="21"/>
      <c r="C113" s="22"/>
      <c r="D113" s="22"/>
      <c r="E113" s="22"/>
      <c r="F113" s="1"/>
      <c r="H113" s="1"/>
      <c r="I113" s="1"/>
      <c r="J113" s="1"/>
      <c r="K113" s="1"/>
      <c r="L113" s="1"/>
    </row>
    <row r="114" spans="1:12" s="2" customFormat="1" ht="15">
      <c r="A114" s="20"/>
      <c r="B114" s="21"/>
      <c r="C114" s="22"/>
      <c r="D114" s="22"/>
      <c r="E114" s="22"/>
      <c r="F114" s="1"/>
      <c r="H114" s="1"/>
      <c r="I114" s="1"/>
      <c r="J114" s="1"/>
      <c r="K114" s="1"/>
      <c r="L114" s="1"/>
    </row>
    <row r="115" spans="1:12" s="2" customFormat="1" ht="15">
      <c r="A115" s="20"/>
      <c r="B115" s="21"/>
      <c r="C115" s="22"/>
      <c r="D115" s="22"/>
      <c r="E115" s="22"/>
      <c r="F115" s="1"/>
      <c r="H115" s="1"/>
      <c r="I115" s="1"/>
      <c r="J115" s="1"/>
      <c r="K115" s="1"/>
      <c r="L115" s="1"/>
    </row>
    <row r="116" spans="1:12" s="2" customFormat="1" ht="15">
      <c r="A116" s="20"/>
      <c r="B116" s="21"/>
      <c r="C116" s="22"/>
      <c r="D116" s="22"/>
      <c r="E116" s="22"/>
      <c r="F116" s="1"/>
      <c r="H116" s="1"/>
      <c r="I116" s="1"/>
      <c r="J116" s="1"/>
      <c r="K116" s="1"/>
      <c r="L116" s="1"/>
    </row>
    <row r="117" spans="1:12" s="2" customFormat="1" ht="15">
      <c r="A117" s="20"/>
      <c r="B117" s="21"/>
      <c r="C117" s="22"/>
      <c r="D117" s="22"/>
      <c r="E117" s="22"/>
      <c r="F117" s="1"/>
      <c r="H117" s="1"/>
      <c r="I117" s="1"/>
      <c r="J117" s="1"/>
      <c r="K117" s="1"/>
      <c r="L117" s="1"/>
    </row>
    <row r="118" spans="1:12" s="2" customFormat="1" ht="15">
      <c r="A118" s="20"/>
      <c r="B118" s="21"/>
      <c r="C118" s="22"/>
      <c r="D118" s="22"/>
      <c r="E118" s="22"/>
      <c r="F118" s="1"/>
      <c r="H118" s="1"/>
      <c r="I118" s="1"/>
      <c r="J118" s="1"/>
      <c r="K118" s="1"/>
      <c r="L118" s="1"/>
    </row>
    <row r="119" spans="1:12" s="2" customFormat="1" ht="15">
      <c r="A119" s="20"/>
      <c r="B119" s="21"/>
      <c r="C119" s="22"/>
      <c r="D119" s="22"/>
      <c r="E119" s="22"/>
      <c r="F119" s="1"/>
      <c r="H119" s="1"/>
      <c r="I119" s="1"/>
      <c r="J119" s="1"/>
      <c r="K119" s="1"/>
      <c r="L119" s="1"/>
    </row>
    <row r="120" spans="1:12" s="2" customFormat="1" ht="15">
      <c r="A120" s="20"/>
      <c r="B120" s="21"/>
      <c r="C120" s="22"/>
      <c r="D120" s="22"/>
      <c r="E120" s="22"/>
      <c r="F120" s="1"/>
      <c r="H120" s="1"/>
      <c r="I120" s="1"/>
      <c r="J120" s="1"/>
      <c r="K120" s="1"/>
      <c r="L120" s="1"/>
    </row>
    <row r="121" spans="1:12" s="2" customFormat="1" ht="15">
      <c r="A121" s="20"/>
      <c r="B121" s="21"/>
      <c r="C121" s="22"/>
      <c r="D121" s="22"/>
      <c r="E121" s="22"/>
      <c r="F121" s="1"/>
      <c r="H121" s="1"/>
      <c r="I121" s="1"/>
      <c r="J121" s="1"/>
      <c r="K121" s="1"/>
      <c r="L121" s="1"/>
    </row>
    <row r="122" spans="1:12" s="2" customFormat="1" ht="15">
      <c r="A122" s="20"/>
      <c r="B122" s="21"/>
      <c r="C122" s="22"/>
      <c r="D122" s="22"/>
      <c r="E122" s="22"/>
      <c r="F122" s="1"/>
      <c r="H122" s="1"/>
      <c r="I122" s="1"/>
      <c r="J122" s="1"/>
      <c r="K122" s="1"/>
      <c r="L122" s="1"/>
    </row>
    <row r="123" spans="1:12" s="2" customFormat="1" ht="15">
      <c r="A123" s="20"/>
      <c r="B123" s="21"/>
      <c r="C123" s="22"/>
      <c r="D123" s="22"/>
      <c r="E123" s="22"/>
      <c r="F123" s="1"/>
      <c r="H123" s="1"/>
      <c r="I123" s="1"/>
      <c r="J123" s="1"/>
      <c r="K123" s="1"/>
      <c r="L123" s="1"/>
    </row>
    <row r="124" spans="1:12" s="2" customFormat="1" ht="15">
      <c r="A124" s="20"/>
      <c r="B124" s="21"/>
      <c r="C124" s="22"/>
      <c r="D124" s="22"/>
      <c r="E124" s="22"/>
      <c r="F124" s="1"/>
      <c r="H124" s="1"/>
      <c r="I124" s="1"/>
      <c r="J124" s="1"/>
      <c r="K124" s="1"/>
      <c r="L124" s="1"/>
    </row>
    <row r="125" spans="1:12" s="2" customFormat="1" ht="15">
      <c r="A125" s="20"/>
      <c r="B125" s="21"/>
      <c r="C125" s="22"/>
      <c r="D125" s="22"/>
      <c r="E125" s="22"/>
      <c r="F125" s="1"/>
      <c r="H125" s="1"/>
      <c r="I125" s="1"/>
      <c r="J125" s="1"/>
      <c r="K125" s="1"/>
      <c r="L125" s="1"/>
    </row>
    <row r="126" spans="1:12" s="2" customFormat="1" ht="15">
      <c r="A126" s="20"/>
      <c r="B126" s="21"/>
      <c r="C126" s="22"/>
      <c r="D126" s="22"/>
      <c r="E126" s="22"/>
      <c r="F126" s="1"/>
      <c r="H126" s="1"/>
      <c r="I126" s="1"/>
      <c r="J126" s="1"/>
      <c r="K126" s="1"/>
      <c r="L126" s="1"/>
    </row>
    <row r="127" spans="1:12" s="2" customFormat="1" ht="15">
      <c r="A127" s="20"/>
      <c r="B127" s="21"/>
      <c r="C127" s="22"/>
      <c r="D127" s="22"/>
      <c r="E127" s="22"/>
      <c r="F127" s="1"/>
      <c r="H127" s="1"/>
      <c r="I127" s="1"/>
      <c r="J127" s="1"/>
      <c r="K127" s="1"/>
      <c r="L127" s="1"/>
    </row>
    <row r="128" spans="1:12" s="2" customFormat="1" ht="15">
      <c r="A128" s="20"/>
      <c r="B128" s="21"/>
      <c r="C128" s="22"/>
      <c r="D128" s="22"/>
      <c r="E128" s="22"/>
      <c r="F128" s="1"/>
      <c r="H128" s="1"/>
      <c r="I128" s="1"/>
      <c r="J128" s="1"/>
      <c r="K128" s="1"/>
      <c r="L128" s="1"/>
    </row>
    <row r="129" spans="1:12" s="2" customFormat="1" ht="15">
      <c r="A129" s="20"/>
      <c r="B129" s="21"/>
      <c r="C129" s="22"/>
      <c r="D129" s="22"/>
      <c r="E129" s="22"/>
      <c r="F129" s="1"/>
      <c r="H129" s="1"/>
      <c r="I129" s="1"/>
      <c r="J129" s="1"/>
      <c r="K129" s="1"/>
      <c r="L129" s="1"/>
    </row>
    <row r="130" spans="1:12" s="2" customFormat="1" ht="15">
      <c r="A130" s="20"/>
      <c r="B130" s="21"/>
      <c r="C130" s="22"/>
      <c r="D130" s="22"/>
      <c r="E130" s="22"/>
      <c r="F130" s="1"/>
      <c r="H130" s="1"/>
      <c r="I130" s="1"/>
      <c r="J130" s="1"/>
      <c r="K130" s="1"/>
      <c r="L130" s="1"/>
    </row>
    <row r="131" spans="1:12" s="2" customFormat="1" ht="15">
      <c r="A131" s="20"/>
      <c r="B131" s="21"/>
      <c r="C131" s="22"/>
      <c r="D131" s="22"/>
      <c r="E131" s="22"/>
      <c r="F131" s="1"/>
      <c r="H131" s="1"/>
      <c r="I131" s="1"/>
      <c r="J131" s="1"/>
      <c r="K131" s="1"/>
      <c r="L131" s="1"/>
    </row>
    <row r="132" spans="1:12" s="2" customFormat="1" ht="15">
      <c r="A132" s="20"/>
      <c r="B132" s="21"/>
      <c r="C132" s="22"/>
      <c r="D132" s="22"/>
      <c r="E132" s="22"/>
      <c r="F132" s="1"/>
      <c r="H132" s="1"/>
      <c r="I132" s="1"/>
      <c r="J132" s="1"/>
      <c r="K132" s="1"/>
      <c r="L132" s="1"/>
    </row>
    <row r="133" spans="1:12" s="2" customFormat="1" ht="15">
      <c r="A133" s="20"/>
      <c r="B133" s="21"/>
      <c r="C133" s="22"/>
      <c r="D133" s="22"/>
      <c r="E133" s="22"/>
      <c r="F133" s="1"/>
      <c r="H133" s="1"/>
      <c r="I133" s="1"/>
      <c r="J133" s="1"/>
      <c r="K133" s="1"/>
      <c r="L133" s="1"/>
    </row>
    <row r="134" spans="1:12" s="2" customFormat="1" ht="15">
      <c r="A134" s="20"/>
      <c r="B134" s="21"/>
      <c r="C134" s="22"/>
      <c r="D134" s="22"/>
      <c r="E134" s="22"/>
      <c r="F134" s="1"/>
      <c r="H134" s="1"/>
      <c r="I134" s="1"/>
      <c r="J134" s="1"/>
      <c r="K134" s="1"/>
      <c r="L134" s="1"/>
    </row>
    <row r="135" spans="1:12" s="2" customFormat="1" ht="15">
      <c r="A135" s="20"/>
      <c r="B135" s="21"/>
      <c r="C135" s="22"/>
      <c r="D135" s="22"/>
      <c r="E135" s="22"/>
      <c r="F135" s="1"/>
      <c r="H135" s="1"/>
      <c r="I135" s="1"/>
      <c r="J135" s="1"/>
      <c r="K135" s="1"/>
      <c r="L135" s="1"/>
    </row>
  </sheetData>
  <sheetProtection/>
  <mergeCells count="30">
    <mergeCell ref="A73:A75"/>
    <mergeCell ref="A77:A78"/>
    <mergeCell ref="C77:D78"/>
    <mergeCell ref="A80:A85"/>
    <mergeCell ref="A86:D86"/>
    <mergeCell ref="A64:A65"/>
    <mergeCell ref="A67:A68"/>
    <mergeCell ref="A70:A71"/>
    <mergeCell ref="A30:D30"/>
    <mergeCell ref="A31:A32"/>
    <mergeCell ref="A34:A35"/>
    <mergeCell ref="A22:A23"/>
    <mergeCell ref="A37:A38"/>
    <mergeCell ref="A15:A21"/>
    <mergeCell ref="D22:E23"/>
    <mergeCell ref="A56:A58"/>
    <mergeCell ref="E70:E71"/>
    <mergeCell ref="A48:A50"/>
    <mergeCell ref="A60:A62"/>
    <mergeCell ref="A40:A46"/>
    <mergeCell ref="A52:A54"/>
    <mergeCell ref="E64:E65"/>
    <mergeCell ref="E67:E68"/>
    <mergeCell ref="A1:E1"/>
    <mergeCell ref="A5:A10"/>
    <mergeCell ref="A11:C11"/>
    <mergeCell ref="A12:A13"/>
    <mergeCell ref="A4:C4"/>
    <mergeCell ref="C5:E5"/>
    <mergeCell ref="A2:E3"/>
  </mergeCells>
  <printOptions/>
  <pageMargins left="0.6" right="0.59" top="0.35" bottom="0.5" header="0.5" footer="0.5"/>
  <pageSetup horizontalDpi="600" verticalDpi="600" orientation="portrait" scale="76" r:id="rId3"/>
  <legacyDrawing r:id="rId2"/>
</worksheet>
</file>

<file path=xl/worksheets/sheet4.xml><?xml version="1.0" encoding="utf-8"?>
<worksheet xmlns="http://schemas.openxmlformats.org/spreadsheetml/2006/main" xmlns:r="http://schemas.openxmlformats.org/officeDocument/2006/relationships">
  <dimension ref="A1:H141"/>
  <sheetViews>
    <sheetView zoomScale="85" zoomScaleNormal="85" zoomScaleSheetLayoutView="115" zoomScalePageLayoutView="0" workbookViewId="0" topLeftCell="A13">
      <selection activeCell="J27" sqref="J27"/>
    </sheetView>
  </sheetViews>
  <sheetFormatPr defaultColWidth="9.140625" defaultRowHeight="12.75"/>
  <cols>
    <col min="1" max="1" width="59.00390625" style="20" customWidth="1"/>
    <col min="2" max="2" width="50.28125" style="29" customWidth="1"/>
    <col min="3" max="3" width="23.28125" style="22" customWidth="1"/>
    <col min="4" max="4" width="30.7109375" style="22" customWidth="1"/>
    <col min="5" max="5" width="19.140625" style="22" customWidth="1"/>
    <col min="6" max="6" width="16.421875" style="1" customWidth="1"/>
    <col min="7" max="7" width="14.28125" style="1" bestFit="1" customWidth="1"/>
    <col min="8" max="8" width="10.7109375" style="1" bestFit="1" customWidth="1"/>
    <col min="9" max="16384" width="9.140625" style="1" customWidth="1"/>
  </cols>
  <sheetData>
    <row r="1" spans="1:5" s="11" customFormat="1" ht="22.5" customHeight="1">
      <c r="A1" s="245" t="s">
        <v>157</v>
      </c>
      <c r="B1" s="245"/>
      <c r="C1" s="245"/>
      <c r="D1" s="245"/>
      <c r="E1" s="245"/>
    </row>
    <row r="2" spans="1:5" s="11" customFormat="1" ht="22.5" customHeight="1">
      <c r="A2" s="220" t="s">
        <v>152</v>
      </c>
      <c r="B2" s="220"/>
      <c r="C2" s="220"/>
      <c r="D2" s="220"/>
      <c r="E2" s="220"/>
    </row>
    <row r="3" spans="1:5" s="11" customFormat="1" ht="22.5" customHeight="1">
      <c r="A3" s="220"/>
      <c r="B3" s="220"/>
      <c r="C3" s="220"/>
      <c r="D3" s="220"/>
      <c r="E3" s="220"/>
    </row>
    <row r="4" spans="1:5" s="11" customFormat="1" ht="26.25" customHeight="1">
      <c r="A4" s="231" t="s">
        <v>155</v>
      </c>
      <c r="B4" s="231"/>
      <c r="C4" s="231"/>
      <c r="D4" s="164"/>
      <c r="E4" s="163"/>
    </row>
    <row r="5" spans="1:6" s="17" customFormat="1" ht="15.75">
      <c r="A5" s="285" t="s">
        <v>29</v>
      </c>
      <c r="B5" s="165" t="s">
        <v>24</v>
      </c>
      <c r="C5" s="232" t="s">
        <v>160</v>
      </c>
      <c r="D5" s="233"/>
      <c r="E5" s="234"/>
      <c r="F5" s="208"/>
    </row>
    <row r="6" spans="1:5" s="17" customFormat="1" ht="15.75">
      <c r="A6" s="286"/>
      <c r="B6" s="145" t="s">
        <v>104</v>
      </c>
      <c r="C6" s="154">
        <v>340000000</v>
      </c>
      <c r="D6" s="37" t="s">
        <v>18</v>
      </c>
      <c r="E6" s="38" t="s">
        <v>0</v>
      </c>
    </row>
    <row r="7" spans="1:5" s="17" customFormat="1" ht="15.75">
      <c r="A7" s="286"/>
      <c r="B7" s="145" t="s">
        <v>122</v>
      </c>
      <c r="C7" s="64"/>
      <c r="D7" s="145" t="s">
        <v>25</v>
      </c>
      <c r="E7" s="154">
        <v>47600000</v>
      </c>
    </row>
    <row r="8" spans="1:5" s="17" customFormat="1" ht="15.75">
      <c r="A8" s="286"/>
      <c r="B8" s="145" t="s">
        <v>84</v>
      </c>
      <c r="C8" s="154">
        <v>292400000</v>
      </c>
      <c r="D8" s="145" t="s">
        <v>27</v>
      </c>
      <c r="E8" s="154">
        <v>20706600</v>
      </c>
    </row>
    <row r="9" spans="1:5" s="17" customFormat="1" ht="15.75">
      <c r="A9" s="286"/>
      <c r="B9" s="145" t="s">
        <v>121</v>
      </c>
      <c r="C9" s="154">
        <v>266600000</v>
      </c>
      <c r="D9" s="145" t="s">
        <v>28</v>
      </c>
      <c r="E9" s="154">
        <v>5400000</v>
      </c>
    </row>
    <row r="10" spans="1:5" s="17" customFormat="1" ht="15.75">
      <c r="A10" s="287"/>
      <c r="B10" s="145" t="s">
        <v>125</v>
      </c>
      <c r="C10" s="169">
        <v>25800000</v>
      </c>
      <c r="D10" s="36"/>
      <c r="E10" s="36"/>
    </row>
    <row r="11" spans="1:6" s="17" customFormat="1" ht="15.75">
      <c r="A11" s="288" t="s">
        <v>35</v>
      </c>
      <c r="B11" s="288"/>
      <c r="C11" s="288"/>
      <c r="D11" s="14"/>
      <c r="E11" s="14"/>
      <c r="F11" s="15"/>
    </row>
    <row r="12" spans="1:6" s="17" customFormat="1" ht="15.75">
      <c r="A12" s="289" t="s">
        <v>97</v>
      </c>
      <c r="B12" s="146" t="s">
        <v>149</v>
      </c>
      <c r="C12" s="195"/>
      <c r="D12" s="14"/>
      <c r="E12" s="14"/>
      <c r="F12" s="15"/>
    </row>
    <row r="13" spans="1:6" s="17" customFormat="1" ht="15.75">
      <c r="A13" s="290"/>
      <c r="B13" s="146" t="s">
        <v>151</v>
      </c>
      <c r="C13" s="195"/>
      <c r="D13" s="14"/>
      <c r="E13" s="14"/>
      <c r="F13" s="15"/>
    </row>
    <row r="14" spans="1:6" s="17" customFormat="1" ht="15.75">
      <c r="A14" s="68" t="s">
        <v>48</v>
      </c>
      <c r="B14" s="192" t="s">
        <v>150</v>
      </c>
      <c r="C14" s="196">
        <v>330000000</v>
      </c>
      <c r="D14" s="71"/>
      <c r="E14" s="14"/>
      <c r="F14" s="15"/>
    </row>
    <row r="15" spans="1:6" s="17" customFormat="1" ht="18" customHeight="1">
      <c r="A15" s="236" t="s">
        <v>64</v>
      </c>
      <c r="B15" s="145" t="s">
        <v>51</v>
      </c>
      <c r="C15" s="169">
        <v>1400000</v>
      </c>
      <c r="D15" s="14"/>
      <c r="E15" s="14"/>
      <c r="F15" s="15"/>
    </row>
    <row r="16" spans="1:6" s="17" customFormat="1" ht="15" customHeight="1">
      <c r="A16" s="237"/>
      <c r="B16" s="145" t="s">
        <v>50</v>
      </c>
      <c r="C16" s="169">
        <v>906600</v>
      </c>
      <c r="D16" s="14"/>
      <c r="E16" s="14"/>
      <c r="F16" s="15"/>
    </row>
    <row r="17" spans="1:6" s="17" customFormat="1" ht="15" customHeight="1">
      <c r="A17" s="237"/>
      <c r="B17" s="145" t="s">
        <v>98</v>
      </c>
      <c r="C17" s="169">
        <v>5580000</v>
      </c>
      <c r="D17" s="14"/>
      <c r="E17" s="14"/>
      <c r="F17" s="15"/>
    </row>
    <row r="18" spans="1:6" s="17" customFormat="1" ht="15" customHeight="1">
      <c r="A18" s="237"/>
      <c r="B18" s="145" t="s">
        <v>30</v>
      </c>
      <c r="C18" s="169">
        <v>330000</v>
      </c>
      <c r="D18" s="14"/>
      <c r="E18" s="14"/>
      <c r="F18" s="15"/>
    </row>
    <row r="19" spans="1:6" s="17" customFormat="1" ht="15" customHeight="1">
      <c r="A19" s="237"/>
      <c r="B19" s="147" t="s">
        <v>81</v>
      </c>
      <c r="C19" s="169">
        <v>8000000</v>
      </c>
      <c r="D19" s="14"/>
      <c r="E19" s="14"/>
      <c r="F19" s="15"/>
    </row>
    <row r="20" spans="1:6" s="17" customFormat="1" ht="15" customHeight="1">
      <c r="A20" s="237"/>
      <c r="B20" s="148" t="s">
        <v>76</v>
      </c>
      <c r="C20" s="169">
        <v>0</v>
      </c>
      <c r="D20" s="14"/>
      <c r="E20" s="14"/>
      <c r="F20" s="15"/>
    </row>
    <row r="21" spans="1:6" s="17" customFormat="1" ht="15" customHeight="1">
      <c r="A21" s="238"/>
      <c r="B21" s="153" t="s">
        <v>53</v>
      </c>
      <c r="C21" s="172">
        <f>SUM(C15:C20)</f>
        <v>16216600</v>
      </c>
      <c r="D21" s="14"/>
      <c r="E21" s="14"/>
      <c r="F21" s="15"/>
    </row>
    <row r="22" spans="1:6" s="17" customFormat="1" ht="15" customHeight="1">
      <c r="A22" s="301" t="s">
        <v>99</v>
      </c>
      <c r="B22" s="36" t="s">
        <v>143</v>
      </c>
      <c r="C22" s="169">
        <v>66000000</v>
      </c>
      <c r="D22" s="305" t="s">
        <v>137</v>
      </c>
      <c r="E22" s="306"/>
      <c r="F22" s="15"/>
    </row>
    <row r="23" spans="1:5" s="17" customFormat="1" ht="15.75">
      <c r="A23" s="302"/>
      <c r="B23" s="111" t="s">
        <v>144</v>
      </c>
      <c r="C23" s="169">
        <v>264000000</v>
      </c>
      <c r="D23" s="305"/>
      <c r="E23" s="306"/>
    </row>
    <row r="24" spans="1:5" s="17" customFormat="1" ht="15.75">
      <c r="A24" s="41" t="s">
        <v>90</v>
      </c>
      <c r="B24" s="13"/>
      <c r="C24" s="14"/>
      <c r="D24" s="34"/>
      <c r="E24" s="14"/>
    </row>
    <row r="25" spans="1:5" s="17" customFormat="1" ht="15.75">
      <c r="A25" s="14"/>
      <c r="B25" s="14"/>
      <c r="C25" s="14"/>
      <c r="D25" s="14"/>
      <c r="E25" s="14"/>
    </row>
    <row r="26" spans="1:7" s="32" customFormat="1" ht="22.5" customHeight="1">
      <c r="A26" s="190" t="s">
        <v>17</v>
      </c>
      <c r="B26" s="190" t="s">
        <v>146</v>
      </c>
      <c r="C26" s="190" t="s">
        <v>145</v>
      </c>
      <c r="D26" s="190" t="s">
        <v>125</v>
      </c>
      <c r="E26" s="191" t="s">
        <v>126</v>
      </c>
      <c r="F26" s="3"/>
      <c r="G26" s="31"/>
    </row>
    <row r="27" spans="1:8" s="5" customFormat="1" ht="15.75">
      <c r="A27" s="18">
        <v>0</v>
      </c>
      <c r="B27" s="160">
        <v>292400000</v>
      </c>
      <c r="C27" s="207">
        <v>5000000</v>
      </c>
      <c r="D27" s="207">
        <v>500000</v>
      </c>
      <c r="E27" s="207">
        <v>80000</v>
      </c>
      <c r="F27" s="6"/>
      <c r="G27" s="217"/>
      <c r="H27" s="218"/>
    </row>
    <row r="28" spans="1:7" s="5" customFormat="1" ht="15.75">
      <c r="A28" s="18">
        <v>1</v>
      </c>
      <c r="B28" s="160">
        <v>286900000</v>
      </c>
      <c r="C28" s="207"/>
      <c r="D28" s="207"/>
      <c r="E28" s="207"/>
      <c r="F28" s="8"/>
      <c r="G28" s="219"/>
    </row>
    <row r="29" ht="15.75">
      <c r="B29" s="21"/>
    </row>
    <row r="30" spans="1:5" ht="15.75">
      <c r="A30" s="282" t="s">
        <v>36</v>
      </c>
      <c r="B30" s="283"/>
      <c r="C30" s="283"/>
      <c r="D30" s="284"/>
      <c r="E30" s="24"/>
    </row>
    <row r="31" spans="1:4" ht="15" customHeight="1">
      <c r="A31" s="297" t="s">
        <v>138</v>
      </c>
      <c r="B31" s="110" t="s">
        <v>65</v>
      </c>
      <c r="C31" s="51">
        <f>D32</f>
        <v>16216600</v>
      </c>
      <c r="D31" s="52"/>
    </row>
    <row r="32" spans="1:4" ht="15.75">
      <c r="A32" s="298"/>
      <c r="B32" s="99" t="s">
        <v>66</v>
      </c>
      <c r="C32" s="140"/>
      <c r="D32" s="141">
        <f>C21</f>
        <v>16216600</v>
      </c>
    </row>
    <row r="33" spans="1:4" ht="15.75">
      <c r="A33" s="134"/>
      <c r="B33" s="139"/>
      <c r="C33" s="135"/>
      <c r="D33" s="136"/>
    </row>
    <row r="34" spans="1:4" ht="15.75">
      <c r="A34" s="299" t="s">
        <v>141</v>
      </c>
      <c r="B34" s="101" t="s">
        <v>67</v>
      </c>
      <c r="C34" s="143">
        <f>D35</f>
        <v>66000000</v>
      </c>
      <c r="D34" s="142"/>
    </row>
    <row r="35" spans="1:4" ht="15.75">
      <c r="A35" s="300"/>
      <c r="B35" s="102" t="s">
        <v>66</v>
      </c>
      <c r="C35" s="44"/>
      <c r="D35" s="81">
        <f>C22</f>
        <v>66000000</v>
      </c>
    </row>
    <row r="36" spans="1:4" ht="15.75">
      <c r="A36" s="114"/>
      <c r="B36" s="116"/>
      <c r="C36" s="116"/>
      <c r="D36" s="117"/>
    </row>
    <row r="37" spans="1:7" s="2" customFormat="1" ht="24" customHeight="1">
      <c r="A37" s="303" t="s">
        <v>140</v>
      </c>
      <c r="B37" s="98" t="s">
        <v>139</v>
      </c>
      <c r="C37" s="176"/>
      <c r="D37" s="52"/>
      <c r="F37" s="1"/>
      <c r="G37" s="1"/>
    </row>
    <row r="38" spans="1:7" s="2" customFormat="1" ht="15.75" customHeight="1">
      <c r="A38" s="321"/>
      <c r="B38" s="149" t="s">
        <v>41</v>
      </c>
      <c r="C38" s="177"/>
      <c r="D38" s="45"/>
      <c r="F38" s="1"/>
      <c r="G38" s="1"/>
    </row>
    <row r="39" spans="1:7" s="2" customFormat="1" ht="14.25" customHeight="1">
      <c r="A39" s="304"/>
      <c r="B39" s="76" t="s">
        <v>8</v>
      </c>
      <c r="C39" s="26"/>
      <c r="D39" s="81">
        <f>C6</f>
        <v>340000000</v>
      </c>
      <c r="F39" s="9"/>
      <c r="G39" s="1"/>
    </row>
    <row r="40" spans="1:7" s="2" customFormat="1" ht="15">
      <c r="A40" s="114"/>
      <c r="B40" s="116"/>
      <c r="C40" s="116"/>
      <c r="D40" s="117"/>
      <c r="F40" s="9"/>
      <c r="G40" s="1"/>
    </row>
    <row r="41" spans="1:7" s="2" customFormat="1" ht="15">
      <c r="A41" s="297" t="s">
        <v>108</v>
      </c>
      <c r="B41" s="101" t="s">
        <v>9</v>
      </c>
      <c r="C41" s="133">
        <f>E7</f>
        <v>47600000</v>
      </c>
      <c r="D41" s="52"/>
      <c r="E41" s="24"/>
      <c r="F41" s="10"/>
      <c r="G41" s="1"/>
    </row>
    <row r="42" spans="1:7" s="2" customFormat="1" ht="15">
      <c r="A42" s="298"/>
      <c r="B42" s="105" t="s">
        <v>71</v>
      </c>
      <c r="C42" s="26"/>
      <c r="D42" s="47">
        <f>C41-D43</f>
        <v>46200000</v>
      </c>
      <c r="F42" s="10"/>
      <c r="G42" s="1"/>
    </row>
    <row r="43" spans="1:7" s="2" customFormat="1" ht="15">
      <c r="A43" s="298"/>
      <c r="B43" s="76" t="s">
        <v>72</v>
      </c>
      <c r="C43" s="26"/>
      <c r="D43" s="100">
        <f>C15</f>
        <v>1400000</v>
      </c>
      <c r="F43" s="10"/>
      <c r="G43" s="1"/>
    </row>
    <row r="44" spans="1:7" s="2" customFormat="1" ht="15">
      <c r="A44" s="298"/>
      <c r="B44" s="269" t="s">
        <v>92</v>
      </c>
      <c r="C44" s="270"/>
      <c r="D44" s="271"/>
      <c r="F44" s="10"/>
      <c r="G44" s="1"/>
    </row>
    <row r="45" spans="1:7" s="2" customFormat="1" ht="15">
      <c r="A45" s="298"/>
      <c r="B45" s="144" t="s">
        <v>54</v>
      </c>
      <c r="C45" s="178">
        <v>4200000</v>
      </c>
      <c r="D45" s="48"/>
      <c r="E45" s="24"/>
      <c r="F45" s="10"/>
      <c r="G45" s="1"/>
    </row>
    <row r="46" spans="1:7" s="2" customFormat="1" ht="15">
      <c r="A46" s="314"/>
      <c r="B46" s="99" t="s">
        <v>42</v>
      </c>
      <c r="C46" s="56"/>
      <c r="D46" s="58">
        <f>C45</f>
        <v>4200000</v>
      </c>
      <c r="F46" s="10"/>
      <c r="G46" s="1"/>
    </row>
    <row r="47" spans="1:7" s="2" customFormat="1" ht="15">
      <c r="A47" s="114"/>
      <c r="B47" s="116"/>
      <c r="C47" s="116"/>
      <c r="D47" s="118"/>
      <c r="F47" s="10"/>
      <c r="G47" s="1"/>
    </row>
    <row r="48" spans="1:7" s="2" customFormat="1" ht="15">
      <c r="A48" s="291" t="s">
        <v>113</v>
      </c>
      <c r="B48" s="53" t="s">
        <v>19</v>
      </c>
      <c r="C48" s="59">
        <f>ROUND(C18/1.1,0)</f>
        <v>300000</v>
      </c>
      <c r="D48" s="60"/>
      <c r="E48" s="23"/>
      <c r="F48" s="10"/>
      <c r="G48" s="1"/>
    </row>
    <row r="49" spans="1:7" s="2" customFormat="1" ht="15">
      <c r="A49" s="292"/>
      <c r="B49" s="26" t="s">
        <v>10</v>
      </c>
      <c r="C49" s="43">
        <f>C18-C48</f>
        <v>30000</v>
      </c>
      <c r="D49" s="48"/>
      <c r="E49" s="24"/>
      <c r="F49" s="10"/>
      <c r="G49" s="1"/>
    </row>
    <row r="50" spans="1:7" s="2" customFormat="1" ht="15">
      <c r="A50" s="293"/>
      <c r="B50" s="56" t="s">
        <v>69</v>
      </c>
      <c r="C50" s="61"/>
      <c r="D50" s="104">
        <f>C18</f>
        <v>330000</v>
      </c>
      <c r="F50" s="10"/>
      <c r="G50" s="1"/>
    </row>
    <row r="51" spans="1:7" s="2" customFormat="1" ht="15">
      <c r="A51" s="114"/>
      <c r="B51" s="116"/>
      <c r="C51" s="119"/>
      <c r="D51" s="118"/>
      <c r="F51" s="10"/>
      <c r="G51" s="1"/>
    </row>
    <row r="52" spans="1:7" s="2" customFormat="1" ht="15">
      <c r="A52" s="295" t="s">
        <v>114</v>
      </c>
      <c r="B52" s="101" t="s">
        <v>11</v>
      </c>
      <c r="C52" s="107">
        <f>E8</f>
        <v>20706600</v>
      </c>
      <c r="D52" s="60"/>
      <c r="F52" s="10"/>
      <c r="G52" s="1"/>
    </row>
    <row r="53" spans="1:7" s="2" customFormat="1" ht="15">
      <c r="A53" s="296"/>
      <c r="B53" s="76" t="s">
        <v>69</v>
      </c>
      <c r="C53" s="26"/>
      <c r="D53" s="80">
        <f>C16</f>
        <v>906600</v>
      </c>
      <c r="E53" s="23"/>
      <c r="F53" s="10"/>
      <c r="G53" s="1"/>
    </row>
    <row r="54" spans="1:7" s="2" customFormat="1" ht="15">
      <c r="A54" s="296"/>
      <c r="B54" s="99" t="s">
        <v>75</v>
      </c>
      <c r="C54" s="44"/>
      <c r="D54" s="62">
        <f>C52-D53</f>
        <v>19800000</v>
      </c>
      <c r="E54" s="23"/>
      <c r="F54" s="10"/>
      <c r="G54" s="1"/>
    </row>
    <row r="55" spans="1:7" s="2" customFormat="1" ht="15">
      <c r="A55" s="114"/>
      <c r="B55" s="116"/>
      <c r="C55" s="116"/>
      <c r="D55" s="118"/>
      <c r="E55" s="23"/>
      <c r="F55" s="10"/>
      <c r="G55" s="1"/>
    </row>
    <row r="56" spans="1:7" s="2" customFormat="1" ht="15">
      <c r="A56" s="295" t="s">
        <v>142</v>
      </c>
      <c r="B56" s="76" t="s">
        <v>118</v>
      </c>
      <c r="C56" s="178">
        <f>E27</f>
        <v>80000</v>
      </c>
      <c r="D56" s="150"/>
      <c r="E56" s="27"/>
      <c r="F56" s="10"/>
      <c r="G56" s="1"/>
    </row>
    <row r="57" spans="1:7" s="2" customFormat="1" ht="15">
      <c r="A57" s="296"/>
      <c r="B57" s="76" t="s">
        <v>131</v>
      </c>
      <c r="C57" s="178">
        <f>C27+D27</f>
        <v>5500000</v>
      </c>
      <c r="D57" s="151"/>
      <c r="E57" s="28"/>
      <c r="F57" s="1"/>
      <c r="G57" s="1"/>
    </row>
    <row r="58" spans="1:7" s="2" customFormat="1" ht="17.25" customHeight="1">
      <c r="A58" s="296"/>
      <c r="B58" s="76" t="s">
        <v>69</v>
      </c>
      <c r="C58" s="26"/>
      <c r="D58" s="80">
        <f>C17</f>
        <v>5580000</v>
      </c>
      <c r="E58" s="28"/>
      <c r="F58" s="1"/>
      <c r="G58" s="1"/>
    </row>
    <row r="59" spans="1:7" s="2" customFormat="1" ht="15">
      <c r="A59" s="296"/>
      <c r="B59" s="269" t="s">
        <v>92</v>
      </c>
      <c r="C59" s="270"/>
      <c r="D59" s="271"/>
      <c r="E59" s="28"/>
      <c r="F59" s="1"/>
      <c r="G59" s="1"/>
    </row>
    <row r="60" spans="1:7" s="2" customFormat="1" ht="15">
      <c r="A60" s="296"/>
      <c r="B60" s="144" t="s">
        <v>54</v>
      </c>
      <c r="C60" s="179">
        <v>0</v>
      </c>
      <c r="D60" s="69"/>
      <c r="E60" s="28"/>
      <c r="F60" s="1"/>
      <c r="G60" s="1"/>
    </row>
    <row r="61" spans="1:7" s="2" customFormat="1" ht="15">
      <c r="A61" s="307"/>
      <c r="B61" s="99" t="s">
        <v>42</v>
      </c>
      <c r="C61" s="44"/>
      <c r="D61" s="58">
        <f>C60</f>
        <v>0</v>
      </c>
      <c r="E61" s="28"/>
      <c r="F61" s="1"/>
      <c r="G61" s="1"/>
    </row>
    <row r="62" spans="1:7" s="2" customFormat="1" ht="15">
      <c r="A62" s="120"/>
      <c r="B62" s="116"/>
      <c r="C62" s="116"/>
      <c r="D62" s="118"/>
      <c r="E62" s="28"/>
      <c r="F62" s="1"/>
      <c r="G62" s="1"/>
    </row>
    <row r="63" spans="1:7" s="2" customFormat="1" ht="15" customHeight="1">
      <c r="A63" s="294" t="s">
        <v>110</v>
      </c>
      <c r="B63" s="101" t="s">
        <v>148</v>
      </c>
      <c r="C63" s="179">
        <v>0</v>
      </c>
      <c r="D63" s="150"/>
      <c r="E63" s="28"/>
      <c r="F63" s="1"/>
      <c r="G63" s="1"/>
    </row>
    <row r="64" spans="1:7" s="2" customFormat="1" ht="15">
      <c r="A64" s="294"/>
      <c r="B64" s="105" t="s">
        <v>77</v>
      </c>
      <c r="C64" s="179">
        <v>0</v>
      </c>
      <c r="D64" s="151"/>
      <c r="E64" s="28"/>
      <c r="F64" s="1"/>
      <c r="G64" s="1"/>
    </row>
    <row r="65" spans="1:7" s="2" customFormat="1" ht="15">
      <c r="A65" s="294"/>
      <c r="B65" s="102" t="s">
        <v>69</v>
      </c>
      <c r="C65" s="44"/>
      <c r="D65" s="104">
        <f>C19</f>
        <v>8000000</v>
      </c>
      <c r="E65" s="28"/>
      <c r="F65" s="1"/>
      <c r="G65" s="1"/>
    </row>
    <row r="66" spans="1:7" s="2" customFormat="1" ht="15">
      <c r="A66" s="120"/>
      <c r="B66" s="116"/>
      <c r="C66" s="116"/>
      <c r="D66" s="118"/>
      <c r="E66" s="28"/>
      <c r="F66" s="1"/>
      <c r="G66" s="1"/>
    </row>
    <row r="67" spans="1:7" s="2" customFormat="1" ht="15">
      <c r="A67" s="318" t="s">
        <v>68</v>
      </c>
      <c r="B67" s="57" t="s">
        <v>70</v>
      </c>
      <c r="C67" s="107">
        <f>C31</f>
        <v>16216600</v>
      </c>
      <c r="D67" s="66"/>
      <c r="E67" s="317" t="str">
        <f>IF(C67=D68,"OK","CHECK")</f>
        <v>OK</v>
      </c>
      <c r="F67" s="1"/>
      <c r="G67" s="1"/>
    </row>
    <row r="68" spans="1:7" s="2" customFormat="1" ht="15">
      <c r="A68" s="319"/>
      <c r="B68" s="56" t="s">
        <v>69</v>
      </c>
      <c r="C68" s="44"/>
      <c r="D68" s="104">
        <f>D43+D50+D53+D58+D65</f>
        <v>16216600</v>
      </c>
      <c r="E68" s="317"/>
      <c r="F68" s="1"/>
      <c r="G68" s="1"/>
    </row>
    <row r="69" spans="1:7" s="2" customFormat="1" ht="15">
      <c r="A69" s="123"/>
      <c r="B69" s="116"/>
      <c r="C69" s="116"/>
      <c r="D69" s="118"/>
      <c r="E69" s="33"/>
      <c r="F69" s="1"/>
      <c r="G69" s="1"/>
    </row>
    <row r="70" spans="1:7" s="2" customFormat="1" ht="15">
      <c r="A70" s="315" t="s">
        <v>73</v>
      </c>
      <c r="B70" s="110" t="s">
        <v>74</v>
      </c>
      <c r="C70" s="107">
        <f>C34</f>
        <v>66000000</v>
      </c>
      <c r="D70" s="66"/>
      <c r="E70" s="317" t="str">
        <f>IF(C70=D71,"OK","CHECK")</f>
        <v>OK</v>
      </c>
      <c r="F70" s="1"/>
      <c r="G70" s="1"/>
    </row>
    <row r="71" spans="1:7" s="2" customFormat="1" ht="15">
      <c r="A71" s="316"/>
      <c r="B71" s="99" t="s">
        <v>75</v>
      </c>
      <c r="C71" s="61"/>
      <c r="D71" s="104">
        <f>D42+D54</f>
        <v>66000000</v>
      </c>
      <c r="E71" s="317"/>
      <c r="F71" s="1"/>
      <c r="G71" s="1"/>
    </row>
    <row r="72" spans="1:7" s="2" customFormat="1" ht="15">
      <c r="A72" s="123"/>
      <c r="B72" s="116"/>
      <c r="C72" s="119"/>
      <c r="D72" s="119"/>
      <c r="E72" s="33"/>
      <c r="F72" s="1"/>
      <c r="G72" s="1"/>
    </row>
    <row r="73" spans="1:7" s="2" customFormat="1" ht="15">
      <c r="A73" s="320" t="s">
        <v>59</v>
      </c>
      <c r="B73" s="39" t="s">
        <v>57</v>
      </c>
      <c r="C73" s="108">
        <f>D39-C41-C57</f>
        <v>286900000</v>
      </c>
      <c r="E73" s="317" t="str">
        <f>IF(C73=D74,"OK","CHECK")</f>
        <v>OK</v>
      </c>
      <c r="F73" s="1"/>
      <c r="G73" s="1"/>
    </row>
    <row r="74" spans="1:7" s="2" customFormat="1" ht="15">
      <c r="A74" s="320"/>
      <c r="B74" s="39" t="s">
        <v>58</v>
      </c>
      <c r="C74" s="40"/>
      <c r="D74" s="108">
        <f>B28</f>
        <v>286900000</v>
      </c>
      <c r="E74" s="317"/>
      <c r="F74" s="1"/>
      <c r="G74" s="1"/>
    </row>
    <row r="75" spans="1:7" s="2" customFormat="1" ht="15">
      <c r="A75" s="124"/>
      <c r="B75" s="116"/>
      <c r="C75" s="116"/>
      <c r="D75" s="118"/>
      <c r="E75" s="33"/>
      <c r="F75" s="1"/>
      <c r="G75" s="1"/>
    </row>
    <row r="76" spans="1:7" s="2" customFormat="1" ht="15">
      <c r="A76" s="295" t="s">
        <v>32</v>
      </c>
      <c r="B76" s="110" t="s">
        <v>95</v>
      </c>
      <c r="C76" s="193">
        <v>0</v>
      </c>
      <c r="D76" s="150"/>
      <c r="F76" s="1"/>
      <c r="G76" s="1"/>
    </row>
    <row r="77" spans="1:7" s="2" customFormat="1" ht="15">
      <c r="A77" s="296"/>
      <c r="B77" s="76" t="s">
        <v>132</v>
      </c>
      <c r="C77" s="179">
        <v>0</v>
      </c>
      <c r="D77" s="151"/>
      <c r="F77" s="1"/>
      <c r="G77" s="1"/>
    </row>
    <row r="78" spans="1:7" s="2" customFormat="1" ht="15">
      <c r="A78" s="296"/>
      <c r="B78" s="105" t="s">
        <v>15</v>
      </c>
      <c r="C78" s="26"/>
      <c r="D78" s="46"/>
      <c r="F78" s="1"/>
      <c r="G78" s="1"/>
    </row>
    <row r="79" spans="1:7" s="2" customFormat="1" ht="15">
      <c r="A79" s="296"/>
      <c r="B79" s="269" t="s">
        <v>92</v>
      </c>
      <c r="C79" s="270"/>
      <c r="D79" s="271"/>
      <c r="F79" s="1"/>
      <c r="G79" s="1"/>
    </row>
    <row r="80" spans="1:7" s="2" customFormat="1" ht="15">
      <c r="A80" s="296"/>
      <c r="B80" s="194" t="s">
        <v>55</v>
      </c>
      <c r="C80" s="193">
        <v>0</v>
      </c>
      <c r="D80" s="46"/>
      <c r="F80" s="1"/>
      <c r="G80" s="1"/>
    </row>
    <row r="81" spans="1:7" s="2" customFormat="1" ht="15">
      <c r="A81" s="296"/>
      <c r="B81" s="102" t="s">
        <v>42</v>
      </c>
      <c r="C81" s="44"/>
      <c r="D81" s="62">
        <f>C80</f>
        <v>0</v>
      </c>
      <c r="F81" s="1"/>
      <c r="G81" s="1"/>
    </row>
    <row r="82" spans="1:7" s="2" customFormat="1" ht="15">
      <c r="A82" s="114"/>
      <c r="B82" s="116"/>
      <c r="C82" s="116"/>
      <c r="D82" s="118"/>
      <c r="F82" s="1"/>
      <c r="G82" s="1"/>
    </row>
    <row r="83" spans="1:7" s="2" customFormat="1" ht="33.75" customHeight="1">
      <c r="A83" s="291" t="s">
        <v>33</v>
      </c>
      <c r="B83" s="67" t="s">
        <v>43</v>
      </c>
      <c r="C83" s="257" t="s">
        <v>47</v>
      </c>
      <c r="D83" s="258"/>
      <c r="E83" s="23"/>
      <c r="F83" s="1"/>
      <c r="G83" s="1"/>
    </row>
    <row r="84" spans="1:7" s="2" customFormat="1" ht="15">
      <c r="A84" s="293"/>
      <c r="B84" s="44" t="s">
        <v>44</v>
      </c>
      <c r="C84" s="259"/>
      <c r="D84" s="260"/>
      <c r="E84" s="23"/>
      <c r="F84" s="1"/>
      <c r="G84" s="1"/>
    </row>
    <row r="85" spans="1:7" s="2" customFormat="1" ht="15">
      <c r="A85" s="125"/>
      <c r="B85" s="126"/>
      <c r="C85" s="127"/>
      <c r="D85" s="128"/>
      <c r="E85" s="23"/>
      <c r="F85" s="1"/>
      <c r="G85" s="1"/>
    </row>
    <row r="86" spans="1:7" s="2" customFormat="1" ht="15">
      <c r="A86" s="308" t="s">
        <v>34</v>
      </c>
      <c r="B86" s="26" t="s">
        <v>14</v>
      </c>
      <c r="C86" s="40">
        <f>D87+D88</f>
        <v>5400000</v>
      </c>
      <c r="D86" s="63"/>
      <c r="F86" s="1"/>
      <c r="G86" s="1"/>
    </row>
    <row r="87" spans="1:7" s="2" customFormat="1" ht="15">
      <c r="A87" s="309"/>
      <c r="B87" s="26" t="s">
        <v>45</v>
      </c>
      <c r="C87" s="26"/>
      <c r="D87" s="109">
        <f>C37</f>
        <v>0</v>
      </c>
      <c r="F87" s="1"/>
      <c r="G87" s="1"/>
    </row>
    <row r="88" spans="1:7" s="2" customFormat="1" ht="15">
      <c r="A88" s="309"/>
      <c r="B88" s="26" t="s">
        <v>15</v>
      </c>
      <c r="C88" s="26"/>
      <c r="D88" s="109">
        <f>E9</f>
        <v>5400000</v>
      </c>
      <c r="F88" s="1"/>
      <c r="G88" s="1"/>
    </row>
    <row r="89" spans="1:7" s="2" customFormat="1" ht="15">
      <c r="A89" s="309"/>
      <c r="B89" s="42" t="s">
        <v>16</v>
      </c>
      <c r="C89" s="26"/>
      <c r="D89" s="45"/>
      <c r="F89" s="1"/>
      <c r="G89" s="1"/>
    </row>
    <row r="90" spans="1:7" s="2" customFormat="1" ht="15">
      <c r="A90" s="309"/>
      <c r="B90" s="39" t="s">
        <v>46</v>
      </c>
      <c r="C90" s="26"/>
      <c r="D90" s="45"/>
      <c r="G90" s="1"/>
    </row>
    <row r="91" spans="1:7" s="2" customFormat="1" ht="15">
      <c r="A91" s="310"/>
      <c r="B91" s="39" t="s">
        <v>23</v>
      </c>
      <c r="C91" s="26"/>
      <c r="D91" s="45"/>
      <c r="E91" s="22"/>
      <c r="F91" s="1"/>
      <c r="G91" s="1"/>
    </row>
    <row r="92" spans="1:7" s="2" customFormat="1" ht="15">
      <c r="A92" s="277"/>
      <c r="B92" s="278"/>
      <c r="C92" s="278"/>
      <c r="D92" s="279"/>
      <c r="E92" s="23"/>
      <c r="F92" s="1"/>
      <c r="G92" s="1"/>
    </row>
    <row r="93" spans="1:7" s="2" customFormat="1" ht="15">
      <c r="A93" s="20"/>
      <c r="B93" s="21"/>
      <c r="C93" s="22"/>
      <c r="D93" s="22"/>
      <c r="E93" s="22"/>
      <c r="F93" s="1"/>
      <c r="G93" s="1"/>
    </row>
    <row r="94" spans="1:7" s="2" customFormat="1" ht="15">
      <c r="A94" s="20"/>
      <c r="B94" s="21"/>
      <c r="C94" s="22"/>
      <c r="D94" s="22"/>
      <c r="E94" s="22"/>
      <c r="F94" s="1"/>
      <c r="G94" s="1"/>
    </row>
    <row r="95" spans="1:7" s="2" customFormat="1" ht="15">
      <c r="A95" s="20"/>
      <c r="B95" s="21"/>
      <c r="C95" s="22"/>
      <c r="D95" s="22"/>
      <c r="E95" s="22"/>
      <c r="F95" s="1"/>
      <c r="G95" s="1"/>
    </row>
    <row r="96" spans="1:7" s="2" customFormat="1" ht="15">
      <c r="A96" s="20"/>
      <c r="B96" s="21"/>
      <c r="C96" s="22"/>
      <c r="D96" s="22"/>
      <c r="E96" s="22"/>
      <c r="F96" s="1"/>
      <c r="G96" s="1"/>
    </row>
    <row r="97" spans="1:7" s="2" customFormat="1" ht="15">
      <c r="A97" s="20"/>
      <c r="B97" s="21"/>
      <c r="C97" s="22"/>
      <c r="D97" s="22"/>
      <c r="E97" s="22"/>
      <c r="F97" s="1"/>
      <c r="G97" s="1"/>
    </row>
    <row r="98" spans="1:7" s="2" customFormat="1" ht="15">
      <c r="A98" s="20"/>
      <c r="B98" s="21"/>
      <c r="C98" s="22"/>
      <c r="D98" s="22"/>
      <c r="E98" s="22"/>
      <c r="F98" s="1"/>
      <c r="G98" s="1"/>
    </row>
    <row r="99" spans="1:7" s="2" customFormat="1" ht="15">
      <c r="A99" s="20"/>
      <c r="B99" s="21"/>
      <c r="C99" s="22"/>
      <c r="D99" s="22"/>
      <c r="E99" s="22"/>
      <c r="F99" s="1"/>
      <c r="G99" s="1"/>
    </row>
    <row r="100" spans="1:7" s="2" customFormat="1" ht="15">
      <c r="A100" s="20"/>
      <c r="B100" s="21"/>
      <c r="C100" s="22"/>
      <c r="D100" s="22"/>
      <c r="E100" s="22"/>
      <c r="F100" s="1"/>
      <c r="G100" s="1"/>
    </row>
    <row r="101" spans="1:7" s="2" customFormat="1" ht="15">
      <c r="A101" s="20"/>
      <c r="B101" s="21"/>
      <c r="C101" s="22"/>
      <c r="D101" s="22"/>
      <c r="E101" s="22"/>
      <c r="F101" s="1"/>
      <c r="G101" s="1"/>
    </row>
    <row r="102" spans="1:7" s="2" customFormat="1" ht="15">
      <c r="A102" s="20"/>
      <c r="B102" s="21"/>
      <c r="C102" s="22"/>
      <c r="D102" s="22"/>
      <c r="E102" s="22"/>
      <c r="F102" s="1"/>
      <c r="G102" s="1"/>
    </row>
    <row r="103" spans="1:7" s="2" customFormat="1" ht="15">
      <c r="A103" s="20"/>
      <c r="B103" s="21"/>
      <c r="C103" s="22"/>
      <c r="D103" s="22"/>
      <c r="E103" s="22"/>
      <c r="F103" s="1"/>
      <c r="G103" s="1"/>
    </row>
    <row r="104" spans="1:7" s="2" customFormat="1" ht="15">
      <c r="A104" s="20"/>
      <c r="B104" s="21"/>
      <c r="C104" s="22"/>
      <c r="D104" s="22"/>
      <c r="E104" s="22"/>
      <c r="F104" s="1"/>
      <c r="G104" s="1"/>
    </row>
    <row r="105" spans="1:7" s="2" customFormat="1" ht="15">
      <c r="A105" s="20"/>
      <c r="B105" s="21"/>
      <c r="C105" s="22"/>
      <c r="D105" s="22"/>
      <c r="E105" s="22"/>
      <c r="F105" s="1"/>
      <c r="G105" s="1"/>
    </row>
    <row r="106" spans="1:7" s="2" customFormat="1" ht="15">
      <c r="A106" s="20"/>
      <c r="B106" s="21"/>
      <c r="C106" s="22"/>
      <c r="D106" s="22"/>
      <c r="E106" s="22"/>
      <c r="F106" s="1"/>
      <c r="G106" s="1"/>
    </row>
    <row r="107" spans="1:7" s="2" customFormat="1" ht="15">
      <c r="A107" s="20"/>
      <c r="B107" s="21"/>
      <c r="C107" s="22"/>
      <c r="D107" s="22"/>
      <c r="E107" s="22"/>
      <c r="F107" s="1"/>
      <c r="G107" s="1"/>
    </row>
    <row r="108" spans="1:7" s="2" customFormat="1" ht="15">
      <c r="A108" s="20"/>
      <c r="B108" s="21"/>
      <c r="C108" s="22"/>
      <c r="D108" s="22"/>
      <c r="E108" s="22"/>
      <c r="F108" s="1"/>
      <c r="G108" s="1"/>
    </row>
    <row r="109" spans="1:7" s="2" customFormat="1" ht="15">
      <c r="A109" s="20"/>
      <c r="B109" s="21"/>
      <c r="C109" s="22"/>
      <c r="D109" s="22"/>
      <c r="E109" s="22"/>
      <c r="F109" s="1"/>
      <c r="G109" s="1"/>
    </row>
    <row r="110" spans="1:7" s="2" customFormat="1" ht="15">
      <c r="A110" s="20"/>
      <c r="B110" s="21"/>
      <c r="C110" s="22"/>
      <c r="D110" s="22"/>
      <c r="E110" s="22"/>
      <c r="F110" s="1"/>
      <c r="G110" s="1"/>
    </row>
    <row r="111" spans="1:7" s="2" customFormat="1" ht="15">
      <c r="A111" s="20"/>
      <c r="B111" s="21"/>
      <c r="C111" s="22"/>
      <c r="D111" s="22"/>
      <c r="E111" s="22"/>
      <c r="F111" s="1"/>
      <c r="G111" s="1"/>
    </row>
    <row r="112" spans="1:7" s="2" customFormat="1" ht="15">
      <c r="A112" s="20"/>
      <c r="B112" s="21"/>
      <c r="C112" s="22"/>
      <c r="D112" s="22"/>
      <c r="E112" s="22"/>
      <c r="F112" s="1"/>
      <c r="G112" s="1"/>
    </row>
    <row r="113" spans="1:7" s="2" customFormat="1" ht="15">
      <c r="A113" s="20"/>
      <c r="B113" s="21"/>
      <c r="C113" s="22"/>
      <c r="D113" s="22"/>
      <c r="E113" s="22"/>
      <c r="F113" s="1"/>
      <c r="G113" s="1"/>
    </row>
    <row r="114" spans="1:7" s="2" customFormat="1" ht="15">
      <c r="A114" s="20"/>
      <c r="B114" s="21"/>
      <c r="C114" s="22"/>
      <c r="D114" s="22"/>
      <c r="E114" s="22"/>
      <c r="F114" s="1"/>
      <c r="G114" s="1"/>
    </row>
    <row r="115" spans="1:7" s="2" customFormat="1" ht="15">
      <c r="A115" s="20"/>
      <c r="B115" s="21"/>
      <c r="C115" s="22"/>
      <c r="D115" s="22"/>
      <c r="E115" s="22"/>
      <c r="F115" s="1"/>
      <c r="G115" s="1"/>
    </row>
    <row r="116" spans="1:7" s="2" customFormat="1" ht="15">
      <c r="A116" s="20"/>
      <c r="B116" s="21"/>
      <c r="C116" s="22"/>
      <c r="D116" s="22"/>
      <c r="E116" s="22"/>
      <c r="F116" s="1"/>
      <c r="G116" s="1"/>
    </row>
    <row r="117" spans="1:7" s="2" customFormat="1" ht="15">
      <c r="A117" s="20"/>
      <c r="B117" s="21"/>
      <c r="C117" s="22"/>
      <c r="D117" s="22"/>
      <c r="E117" s="22"/>
      <c r="F117" s="1"/>
      <c r="G117" s="1"/>
    </row>
    <row r="118" spans="1:7" s="2" customFormat="1" ht="15">
      <c r="A118" s="20"/>
      <c r="B118" s="21"/>
      <c r="C118" s="22"/>
      <c r="D118" s="22"/>
      <c r="E118" s="22"/>
      <c r="F118" s="1"/>
      <c r="G118" s="1"/>
    </row>
    <row r="119" spans="1:7" s="2" customFormat="1" ht="15">
      <c r="A119" s="20"/>
      <c r="B119" s="21"/>
      <c r="C119" s="22"/>
      <c r="D119" s="22"/>
      <c r="E119" s="22"/>
      <c r="F119" s="1"/>
      <c r="G119" s="1"/>
    </row>
    <row r="120" spans="1:7" s="2" customFormat="1" ht="15">
      <c r="A120" s="20"/>
      <c r="B120" s="21"/>
      <c r="C120" s="22"/>
      <c r="D120" s="22"/>
      <c r="E120" s="22"/>
      <c r="F120" s="1"/>
      <c r="G120" s="1"/>
    </row>
    <row r="121" spans="1:7" s="2" customFormat="1" ht="15">
      <c r="A121" s="20"/>
      <c r="B121" s="21"/>
      <c r="C121" s="22"/>
      <c r="D121" s="22"/>
      <c r="E121" s="22"/>
      <c r="F121" s="1"/>
      <c r="G121" s="1"/>
    </row>
    <row r="122" spans="1:7" s="2" customFormat="1" ht="15">
      <c r="A122" s="20"/>
      <c r="B122" s="21"/>
      <c r="C122" s="22"/>
      <c r="D122" s="22"/>
      <c r="E122" s="22"/>
      <c r="F122" s="1"/>
      <c r="G122" s="1"/>
    </row>
    <row r="123" spans="1:7" s="2" customFormat="1" ht="15">
      <c r="A123" s="20"/>
      <c r="B123" s="21"/>
      <c r="C123" s="22"/>
      <c r="D123" s="22"/>
      <c r="E123" s="22"/>
      <c r="F123" s="1"/>
      <c r="G123" s="1"/>
    </row>
    <row r="124" spans="1:7" s="2" customFormat="1" ht="15">
      <c r="A124" s="20"/>
      <c r="B124" s="21"/>
      <c r="C124" s="22"/>
      <c r="D124" s="22"/>
      <c r="E124" s="22"/>
      <c r="F124" s="1"/>
      <c r="G124" s="1"/>
    </row>
    <row r="125" spans="1:7" s="2" customFormat="1" ht="15">
      <c r="A125" s="20"/>
      <c r="B125" s="21"/>
      <c r="C125" s="22"/>
      <c r="D125" s="22"/>
      <c r="E125" s="22"/>
      <c r="F125" s="1"/>
      <c r="G125" s="1"/>
    </row>
    <row r="126" spans="1:7" s="2" customFormat="1" ht="15">
      <c r="A126" s="20"/>
      <c r="B126" s="21"/>
      <c r="C126" s="22"/>
      <c r="D126" s="22"/>
      <c r="E126" s="22"/>
      <c r="F126" s="1"/>
      <c r="G126" s="1"/>
    </row>
    <row r="127" spans="1:7" s="2" customFormat="1" ht="15">
      <c r="A127" s="20"/>
      <c r="B127" s="21"/>
      <c r="C127" s="22"/>
      <c r="D127" s="22"/>
      <c r="E127" s="22"/>
      <c r="F127" s="1"/>
      <c r="G127" s="1"/>
    </row>
    <row r="128" spans="1:7" s="2" customFormat="1" ht="15">
      <c r="A128" s="20"/>
      <c r="B128" s="21"/>
      <c r="C128" s="22"/>
      <c r="D128" s="22"/>
      <c r="E128" s="22"/>
      <c r="F128" s="1"/>
      <c r="G128" s="1"/>
    </row>
    <row r="129" spans="1:7" s="2" customFormat="1" ht="15">
      <c r="A129" s="20"/>
      <c r="B129" s="21"/>
      <c r="C129" s="22"/>
      <c r="D129" s="22"/>
      <c r="E129" s="22"/>
      <c r="F129" s="1"/>
      <c r="G129" s="1"/>
    </row>
    <row r="130" spans="1:7" s="2" customFormat="1" ht="15">
      <c r="A130" s="20"/>
      <c r="B130" s="21"/>
      <c r="C130" s="22"/>
      <c r="D130" s="22"/>
      <c r="E130" s="22"/>
      <c r="F130" s="1"/>
      <c r="G130" s="1"/>
    </row>
    <row r="131" spans="1:7" s="2" customFormat="1" ht="15">
      <c r="A131" s="20"/>
      <c r="B131" s="21"/>
      <c r="C131" s="22"/>
      <c r="D131" s="22"/>
      <c r="E131" s="22"/>
      <c r="F131" s="1"/>
      <c r="G131" s="1"/>
    </row>
    <row r="132" spans="1:7" s="2" customFormat="1" ht="15">
      <c r="A132" s="20"/>
      <c r="B132" s="21"/>
      <c r="C132" s="22"/>
      <c r="D132" s="22"/>
      <c r="E132" s="22"/>
      <c r="F132" s="1"/>
      <c r="G132" s="1"/>
    </row>
    <row r="133" spans="1:7" s="2" customFormat="1" ht="15">
      <c r="A133" s="20"/>
      <c r="B133" s="21"/>
      <c r="C133" s="22"/>
      <c r="D133" s="22"/>
      <c r="E133" s="22"/>
      <c r="F133" s="1"/>
      <c r="G133" s="1"/>
    </row>
    <row r="134" spans="1:7" s="2" customFormat="1" ht="15">
      <c r="A134" s="20"/>
      <c r="B134" s="21"/>
      <c r="C134" s="22"/>
      <c r="D134" s="22"/>
      <c r="E134" s="22"/>
      <c r="F134" s="1"/>
      <c r="G134" s="1"/>
    </row>
    <row r="135" spans="1:7" s="2" customFormat="1" ht="15">
      <c r="A135" s="20"/>
      <c r="B135" s="21"/>
      <c r="C135" s="22"/>
      <c r="D135" s="22"/>
      <c r="E135" s="22"/>
      <c r="F135" s="1"/>
      <c r="G135" s="1"/>
    </row>
    <row r="136" spans="1:7" s="2" customFormat="1" ht="15">
      <c r="A136" s="20"/>
      <c r="B136" s="21"/>
      <c r="C136" s="22"/>
      <c r="D136" s="22"/>
      <c r="E136" s="22"/>
      <c r="F136" s="1"/>
      <c r="G136" s="1"/>
    </row>
    <row r="137" spans="1:7" s="2" customFormat="1" ht="15">
      <c r="A137" s="20"/>
      <c r="B137" s="21"/>
      <c r="C137" s="22"/>
      <c r="D137" s="22"/>
      <c r="E137" s="22"/>
      <c r="F137" s="1"/>
      <c r="G137" s="1"/>
    </row>
    <row r="138" spans="1:7" s="2" customFormat="1" ht="15">
      <c r="A138" s="20"/>
      <c r="B138" s="21"/>
      <c r="C138" s="22"/>
      <c r="D138" s="22"/>
      <c r="E138" s="22"/>
      <c r="F138" s="1"/>
      <c r="G138" s="1"/>
    </row>
    <row r="139" spans="1:7" s="2" customFormat="1" ht="15">
      <c r="A139" s="20"/>
      <c r="B139" s="21"/>
      <c r="C139" s="22"/>
      <c r="D139" s="22"/>
      <c r="E139" s="22"/>
      <c r="F139" s="1"/>
      <c r="G139" s="1"/>
    </row>
    <row r="140" spans="1:7" s="2" customFormat="1" ht="15">
      <c r="A140" s="20"/>
      <c r="B140" s="21"/>
      <c r="C140" s="22"/>
      <c r="D140" s="22"/>
      <c r="E140" s="22"/>
      <c r="F140" s="1"/>
      <c r="G140" s="1"/>
    </row>
    <row r="141" spans="1:7" s="2" customFormat="1" ht="15">
      <c r="A141" s="20"/>
      <c r="B141" s="21"/>
      <c r="C141" s="22"/>
      <c r="D141" s="22"/>
      <c r="E141" s="22"/>
      <c r="F141" s="1"/>
      <c r="G141" s="1"/>
    </row>
  </sheetData>
  <sheetProtection/>
  <mergeCells count="33">
    <mergeCell ref="A15:A21"/>
    <mergeCell ref="D22:E23"/>
    <mergeCell ref="B44:D44"/>
    <mergeCell ref="A83:A84"/>
    <mergeCell ref="C83:D84"/>
    <mergeCell ref="E73:E74"/>
    <mergeCell ref="A37:A39"/>
    <mergeCell ref="A48:A50"/>
    <mergeCell ref="A56:A61"/>
    <mergeCell ref="A22:A23"/>
    <mergeCell ref="A86:A91"/>
    <mergeCell ref="A92:D92"/>
    <mergeCell ref="A31:A32"/>
    <mergeCell ref="A34:A35"/>
    <mergeCell ref="A67:A68"/>
    <mergeCell ref="A73:A74"/>
    <mergeCell ref="A63:A65"/>
    <mergeCell ref="B59:D59"/>
    <mergeCell ref="A76:A81"/>
    <mergeCell ref="B79:D79"/>
    <mergeCell ref="A1:E1"/>
    <mergeCell ref="A5:A10"/>
    <mergeCell ref="A11:C11"/>
    <mergeCell ref="A12:A13"/>
    <mergeCell ref="C5:E5"/>
    <mergeCell ref="A4:C4"/>
    <mergeCell ref="A2:E3"/>
    <mergeCell ref="A30:D30"/>
    <mergeCell ref="A52:A54"/>
    <mergeCell ref="A41:A46"/>
    <mergeCell ref="A70:A71"/>
    <mergeCell ref="E67:E68"/>
    <mergeCell ref="E70:E71"/>
  </mergeCells>
  <printOptions/>
  <pageMargins left="0.6" right="0.59" top="0.35" bottom="0.5" header="0.5" footer="0.5"/>
  <pageSetup horizontalDpi="600" verticalDpi="600" orientation="portrait" scale="7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Dao Minh Thuy Truc</dc:creator>
  <cp:keywords/>
  <dc:description/>
  <cp:lastModifiedBy>Duong Gia Linh</cp:lastModifiedBy>
  <dcterms:created xsi:type="dcterms:W3CDTF">2019-02-27T07:00:12Z</dcterms:created>
  <dcterms:modified xsi:type="dcterms:W3CDTF">2023-12-18T01:40:25Z</dcterms:modified>
  <cp:category/>
  <cp:version/>
  <cp:contentType/>
  <cp:contentStatus/>
</cp:coreProperties>
</file>